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/>
  <mc:AlternateContent xmlns:mc="http://schemas.openxmlformats.org/markup-compatibility/2006">
    <mc:Choice Requires="x15">
      <x15ac:absPath xmlns:x15ac="http://schemas.microsoft.com/office/spreadsheetml/2010/11/ac" url="/Users/toddlennig/Desktop/36 month Campaign/3.06/"/>
    </mc:Choice>
  </mc:AlternateContent>
  <xr:revisionPtr revIDLastSave="0" documentId="13_ncr:1_{BE623CBE-609A-6745-9150-C8C33F0F3025}" xr6:coauthVersionLast="47" xr6:coauthVersionMax="47" xr10:uidLastSave="{00000000-0000-0000-0000-000000000000}"/>
  <bookViews>
    <workbookView xWindow="39060" yWindow="440" windowWidth="27200" windowHeight="15360" firstSheet="1" activeTab="3" xr2:uid="{00000000-000D-0000-FFFF-FFFF00000000}"/>
  </bookViews>
  <sheets>
    <sheet name="Mid-Year Worksheet" sheetId="1" r:id="rId1"/>
    <sheet name="Directions" sheetId="11" r:id="rId2"/>
    <sheet name="YTD Profit &amp; Loss Summary" sheetId="3" r:id="rId3"/>
    <sheet name="Balance Sheet Snapshot" sheetId="4" r:id="rId4"/>
    <sheet name="Budget vs Actual (Monthly Trend" sheetId="5" r:id="rId5"/>
    <sheet name="Cash Flow Summary" sheetId="6" r:id="rId6"/>
    <sheet name="Accounts Receivable Aging" sheetId="7" r:id="rId7"/>
    <sheet name="Accounts Payable Aging" sheetId="9" r:id="rId8"/>
    <sheet name="EXECUTIVE SUMMARY_x0009_" sheetId="2" r:id="rId9"/>
    <sheet name="Lists" sheetId="8" r:id="rId10"/>
  </sheets>
  <definedNames>
    <definedName name="_xlnm.Print_Titles" localSheetId="8">'EXECUTIVE SUMMARY	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" l="1"/>
  <c r="C53" i="2"/>
  <c r="E53" i="2"/>
  <c r="F53" i="2"/>
  <c r="E27" i="2" l="1"/>
  <c r="F26" i="2"/>
  <c r="E26" i="2"/>
  <c r="C26" i="2"/>
  <c r="F25" i="2"/>
  <c r="E25" i="2"/>
  <c r="C25" i="2"/>
  <c r="F24" i="2"/>
  <c r="E24" i="2"/>
  <c r="C24" i="2"/>
  <c r="F23" i="2"/>
  <c r="E23" i="2"/>
  <c r="C23" i="2"/>
  <c r="F22" i="2"/>
  <c r="E22" i="2"/>
  <c r="C22" i="2"/>
  <c r="F50" i="2"/>
  <c r="E49" i="2"/>
  <c r="E50" i="2"/>
  <c r="E51" i="2"/>
  <c r="E52" i="2"/>
  <c r="E48" i="2"/>
  <c r="B49" i="2"/>
  <c r="B50" i="2"/>
  <c r="B51" i="2"/>
  <c r="B52" i="2"/>
  <c r="B48" i="2"/>
  <c r="C15" i="5"/>
  <c r="D15" i="5"/>
  <c r="E15" i="5"/>
  <c r="B15" i="5"/>
  <c r="B44" i="2" s="1"/>
  <c r="A44" i="2"/>
  <c r="C44" i="2"/>
  <c r="D44" i="2"/>
  <c r="E44" i="2"/>
  <c r="G31" i="2"/>
  <c r="G32" i="2"/>
  <c r="G38" i="2"/>
  <c r="G40" i="2"/>
  <c r="G41" i="2"/>
  <c r="G42" i="2"/>
  <c r="G43" i="2"/>
  <c r="B31" i="2"/>
  <c r="C31" i="2"/>
  <c r="D31" i="2"/>
  <c r="E31" i="2"/>
  <c r="F31" i="2"/>
  <c r="B32" i="2"/>
  <c r="C32" i="2"/>
  <c r="D32" i="2"/>
  <c r="E32" i="2"/>
  <c r="B33" i="2"/>
  <c r="C33" i="2"/>
  <c r="D33" i="2"/>
  <c r="E33" i="2"/>
  <c r="B34" i="2"/>
  <c r="C34" i="2"/>
  <c r="D34" i="2"/>
  <c r="E34" i="2"/>
  <c r="B35" i="2"/>
  <c r="C35" i="2"/>
  <c r="D35" i="2"/>
  <c r="E35" i="2"/>
  <c r="B36" i="2"/>
  <c r="C36" i="2"/>
  <c r="D36" i="2"/>
  <c r="E36" i="2"/>
  <c r="B37" i="2"/>
  <c r="C37" i="2"/>
  <c r="D37" i="2"/>
  <c r="E37" i="2"/>
  <c r="B38" i="2"/>
  <c r="C38" i="2"/>
  <c r="D38" i="2"/>
  <c r="E38" i="2"/>
  <c r="B39" i="2"/>
  <c r="C39" i="2"/>
  <c r="D39" i="2"/>
  <c r="E39" i="2"/>
  <c r="B40" i="2"/>
  <c r="C40" i="2"/>
  <c r="D40" i="2"/>
  <c r="E40" i="2"/>
  <c r="B41" i="2"/>
  <c r="C41" i="2"/>
  <c r="D41" i="2"/>
  <c r="E41" i="2"/>
  <c r="B42" i="2"/>
  <c r="C42" i="2"/>
  <c r="D42" i="2"/>
  <c r="E42" i="2"/>
  <c r="B43" i="2"/>
  <c r="C43" i="2"/>
  <c r="D43" i="2"/>
  <c r="E43" i="2"/>
  <c r="F43" i="2"/>
  <c r="A32" i="2"/>
  <c r="A33" i="2"/>
  <c r="A34" i="2"/>
  <c r="A35" i="2"/>
  <c r="A36" i="2"/>
  <c r="A37" i="2"/>
  <c r="A38" i="2"/>
  <c r="A39" i="2"/>
  <c r="A40" i="2"/>
  <c r="A41" i="2"/>
  <c r="A42" i="2"/>
  <c r="A43" i="2"/>
  <c r="A31" i="2"/>
  <c r="B23" i="2"/>
  <c r="B24" i="2"/>
  <c r="B25" i="2"/>
  <c r="B26" i="2"/>
  <c r="B27" i="2"/>
  <c r="B22" i="2"/>
  <c r="B13" i="2" a="1"/>
  <c r="B13" i="2" s="1"/>
  <c r="B7" i="2"/>
  <c r="B6" i="2"/>
  <c r="G5" i="2" s="1"/>
  <c r="B5" i="2"/>
  <c r="G4" i="2" s="1"/>
  <c r="B4" i="2"/>
  <c r="G7" i="2" s="1"/>
  <c r="B33" i="9"/>
  <c r="F52" i="2" s="1"/>
  <c r="B32" i="9"/>
  <c r="F51" i="2" s="1"/>
  <c r="B31" i="9"/>
  <c r="B30" i="9"/>
  <c r="F49" i="2" s="1"/>
  <c r="B29" i="9"/>
  <c r="F48" i="2" s="1"/>
  <c r="B33" i="7"/>
  <c r="C52" i="2" s="1"/>
  <c r="B32" i="7"/>
  <c r="C51" i="2" s="1"/>
  <c r="B31" i="7"/>
  <c r="C50" i="2" s="1"/>
  <c r="B30" i="7"/>
  <c r="C49" i="2" s="1"/>
  <c r="B29" i="7"/>
  <c r="B7" i="6"/>
  <c r="G4" i="5"/>
  <c r="G33" i="2" s="1"/>
  <c r="G5" i="5"/>
  <c r="G34" i="2" s="1"/>
  <c r="G6" i="5"/>
  <c r="G35" i="2" s="1"/>
  <c r="G7" i="5"/>
  <c r="G36" i="2" s="1"/>
  <c r="G8" i="5"/>
  <c r="G37" i="2" s="1"/>
  <c r="G9" i="5"/>
  <c r="G10" i="5"/>
  <c r="G39" i="2" s="1"/>
  <c r="G11" i="5"/>
  <c r="G12" i="5"/>
  <c r="G13" i="5"/>
  <c r="G14" i="5"/>
  <c r="G3" i="5"/>
  <c r="G15" i="5" s="1"/>
  <c r="G44" i="2" s="1"/>
  <c r="F4" i="5"/>
  <c r="F5" i="5"/>
  <c r="F34" i="2" s="1"/>
  <c r="F6" i="5"/>
  <c r="F35" i="2" s="1"/>
  <c r="F7" i="5"/>
  <c r="F36" i="2" s="1"/>
  <c r="F8" i="5"/>
  <c r="F37" i="2" s="1"/>
  <c r="F9" i="5"/>
  <c r="F38" i="2" s="1"/>
  <c r="F10" i="5"/>
  <c r="F39" i="2" s="1"/>
  <c r="F11" i="5"/>
  <c r="F40" i="2" s="1"/>
  <c r="F12" i="5"/>
  <c r="F41" i="2" s="1"/>
  <c r="F13" i="5"/>
  <c r="F42" i="2" s="1"/>
  <c r="F14" i="5"/>
  <c r="F3" i="5"/>
  <c r="F32" i="2" s="1"/>
  <c r="D7" i="4"/>
  <c r="F27" i="2" s="1"/>
  <c r="B7" i="4"/>
  <c r="C27" i="2" s="1"/>
  <c r="D4" i="3"/>
  <c r="E4" i="3"/>
  <c r="D5" i="3"/>
  <c r="E5" i="3"/>
  <c r="D6" i="3"/>
  <c r="B17" i="2" s="1" a="1"/>
  <c r="B17" i="2" s="1"/>
  <c r="E6" i="3"/>
  <c r="D7" i="3"/>
  <c r="B18" i="2" s="1" a="1"/>
  <c r="B18" i="2" s="1"/>
  <c r="E7" i="3"/>
  <c r="E3" i="3"/>
  <c r="D3" i="3"/>
  <c r="B14" i="2" s="1" a="1"/>
  <c r="B14" i="2" s="1"/>
  <c r="E8" i="1"/>
  <c r="D8" i="1"/>
  <c r="E7" i="1"/>
  <c r="D7" i="1"/>
  <c r="E6" i="1"/>
  <c r="D6" i="1"/>
  <c r="E5" i="1"/>
  <c r="D5" i="1"/>
  <c r="E4" i="1"/>
  <c r="D4" i="1"/>
  <c r="G6" i="2" l="1"/>
  <c r="B34" i="9"/>
  <c r="B9" i="2" s="1"/>
  <c r="B34" i="7"/>
  <c r="B8" i="2" s="1"/>
  <c r="C48" i="2"/>
  <c r="F15" i="5"/>
  <c r="F44" i="2" s="1"/>
  <c r="F33" i="2"/>
  <c r="B15" i="2" a="1"/>
  <c r="B16" i="2" a="1"/>
  <c r="B16" i="2" s="1"/>
  <c r="B15" i="2" l="1"/>
  <c r="G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<sst xmlns="http://schemas.openxmlformats.org/spreadsheetml/2006/main" count="125" uniqueCount="90">
  <si>
    <t>Mid-Year Review Worksheet</t>
  </si>
  <si>
    <t>Section A: Year-to-Date Profit &amp; Loss Summary</t>
  </si>
  <si>
    <t>Account Category</t>
  </si>
  <si>
    <t>YTD Actual</t>
  </si>
  <si>
    <t>YTD Budget</t>
  </si>
  <si>
    <t>Variance ($)</t>
  </si>
  <si>
    <t>Variance (%)</t>
  </si>
  <si>
    <t>Revenue</t>
  </si>
  <si>
    <t>COGS</t>
  </si>
  <si>
    <t>Gross Profit</t>
  </si>
  <si>
    <t>Operating Expenses</t>
  </si>
  <si>
    <t>Net Income</t>
  </si>
  <si>
    <t>Key YTD Figures</t>
  </si>
  <si>
    <t>Amount ($)</t>
  </si>
  <si>
    <t>Cash Balance</t>
  </si>
  <si>
    <t>Accounts Receivable</t>
  </si>
  <si>
    <t>Accounts Payable</t>
  </si>
  <si>
    <t>Assets</t>
  </si>
  <si>
    <t>Liabilities &amp; Equity</t>
  </si>
  <si>
    <t>Cash &amp; Equivalents</t>
  </si>
  <si>
    <t>Payroll Liabilities</t>
  </si>
  <si>
    <t>Inventory</t>
  </si>
  <si>
    <t>Loans Payable</t>
  </si>
  <si>
    <t>Fixed Assets (net)</t>
  </si>
  <si>
    <t>Equity</t>
  </si>
  <si>
    <t>Total Assets</t>
  </si>
  <si>
    <t>Total Liab + Equity</t>
  </si>
  <si>
    <t>Balance Sheet Snapshot</t>
  </si>
  <si>
    <t>Year-to-Date Profit &amp; Loss Summary</t>
  </si>
  <si>
    <t>Month</t>
  </si>
  <si>
    <t>Revenue Actual</t>
  </si>
  <si>
    <t>Revenue Budget</t>
  </si>
  <si>
    <t>Expense Actual</t>
  </si>
  <si>
    <t>Expense Budget</t>
  </si>
  <si>
    <t>Net Actual</t>
  </si>
  <si>
    <t>Net Budget</t>
  </si>
  <si>
    <t>Jan</t>
  </si>
  <si>
    <t>Feb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</si>
  <si>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</si>
  <si>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</si>
  <si>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</si>
  <si>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</si>
  <si>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</si>
  <si>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</si>
  <si>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</si>
  <si>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</si>
  <si>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</si>
  <si>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</si>
  <si>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Budget vs Actual (Monthly Trend)</t>
  </si>
  <si>
    <t>Category</t>
  </si>
  <si>
    <t>YTD Total ($)</t>
  </si>
  <si>
    <t>Operating Activities</t>
  </si>
  <si>
    <t>Investing Activities</t>
  </si>
  <si>
    <t>Financing Activities</t>
  </si>
  <si>
    <t>Beginning Cash</t>
  </si>
  <si>
    <t>Ending Cash</t>
  </si>
  <si>
    <t>Cash Flow Summary</t>
  </si>
  <si>
    <t>Customer</t>
  </si>
  <si>
    <t>Total Accounts Recievable (A/R)</t>
  </si>
  <si>
    <t>Current</t>
  </si>
  <si>
    <t>Notes</t>
  </si>
  <si>
    <t>Collection Action</t>
  </si>
  <si>
    <t>Status</t>
  </si>
  <si>
    <t>A/R</t>
  </si>
  <si>
    <t>Accounts Receivable Aging</t>
  </si>
  <si>
    <t>61 - 90 Days</t>
  </si>
  <si>
    <t>90&gt; Days</t>
  </si>
  <si>
    <t>31 - 60 Days</t>
  </si>
  <si>
    <t>1 - 30 Days</t>
  </si>
  <si>
    <t>90+ Days</t>
  </si>
  <si>
    <t>Accounts Payable Aging</t>
  </si>
  <si>
    <t>Vendor</t>
  </si>
  <si>
    <t>Total Accounts Payable (A/P)</t>
  </si>
  <si>
    <t>Payment Plan</t>
  </si>
  <si>
    <t>Metric</t>
  </si>
  <si>
    <t>Value</t>
  </si>
  <si>
    <t>Gross Margin</t>
  </si>
  <si>
    <t>Net Margin</t>
  </si>
  <si>
    <t>Current Ratio</t>
  </si>
  <si>
    <t>DSO</t>
  </si>
  <si>
    <t>DPO</t>
  </si>
  <si>
    <t>Key Ratios &amp; Metrics</t>
  </si>
  <si>
    <t>Total</t>
  </si>
  <si>
    <t>EXECUTIVE SUMMARY</t>
  </si>
  <si>
    <t>Directions</t>
  </si>
  <si>
    <t>Save file as a excel Template</t>
  </si>
  <si>
    <t>Open template and save as file for current year</t>
  </si>
  <si>
    <t>You will need a current P&amp;L and Balance sheet from your accounting software.</t>
  </si>
  <si>
    <t>Work through the tabs at the bottom filling in the blue boxes.</t>
  </si>
  <si>
    <t>Print off the Executive Summary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</si>
</sst>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0" fillId="0" borderId="1" xfId="0" applyBorder="1"/>
    <xf numFmtId="0" fontId="1" fillId="0" borderId="0" xfId="0" applyFont="1"/>
    <xf numFmtId="0" fontId="4" fillId="0" borderId="0" xfId="0" applyFont="1"/>
    <xf numFmtId="44" fontId="1" fillId="0" borderId="0" xfId="1" applyFont="1"/>
    <xf numFmtId="44" fontId="4" fillId="0" borderId="0" xfId="1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/>
    <xf numFmtId="9" fontId="1" fillId="0" borderId="0" xfId="2" applyFont="1"/>
    <xf numFmtId="0" fontId="6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" fontId="4" fillId="0" borderId="0" xfId="0" applyNumberFormat="1" applyFont="1" applyAlignment="1">
      <alignment horizontal="center" vertical="center"/>
    </xf>
    <xf numFmtId="44" fontId="1" fillId="0" borderId="0" xfId="0" applyNumberFormat="1" applyFont="1"/>
    <xf numFmtId="44" fontId="0" fillId="0" borderId="0" xfId="0" applyNumberFormat="1"/>
    <xf numFmtId="0" fontId="5" fillId="0" borderId="0" xfId="0" applyFont="1"/>
    <xf numFmtId="0" fontId="4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42" fontId="1" fillId="0" borderId="0" xfId="1" applyNumberFormat="1" applyFont="1"/>
    <xf numFmtId="42" fontId="1" fillId="0" borderId="0" xfId="1" applyNumberFormat="1" applyFont="1" applyAlignment="1">
      <alignment vertical="center"/>
    </xf>
    <xf numFmtId="0" fontId="4" fillId="0" borderId="0" xfId="0" applyFont="1" applyAlignment="1">
      <alignment vertical="center"/>
    </xf>
    <xf numFmtId="42" fontId="4" fillId="0" borderId="0" xfId="1" applyNumberFormat="1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2" borderId="0" xfId="0" applyFont="1" applyFill="1"/>
    <xf numFmtId="44" fontId="1" fillId="2" borderId="0" xfId="1" applyFont="1" applyFill="1"/>
    <xf numFmtId="0" fontId="1" fillId="3" borderId="0" xfId="0" applyFont="1" applyFill="1"/>
    <xf numFmtId="44" fontId="1" fillId="3" borderId="0" xfId="1" applyFont="1" applyFill="1"/>
    <xf numFmtId="0" fontId="1" fillId="4" borderId="0" xfId="0" applyFont="1" applyFill="1"/>
    <xf numFmtId="44" fontId="1" fillId="4" borderId="0" xfId="1" applyFont="1" applyFill="1"/>
    <xf numFmtId="0" fontId="1" fillId="5" borderId="0" xfId="0" applyFont="1" applyFill="1"/>
    <xf numFmtId="44" fontId="1" fillId="5" borderId="0" xfId="1" applyFont="1" applyFill="1"/>
    <xf numFmtId="0" fontId="1" fillId="6" borderId="0" xfId="0" applyFont="1" applyFill="1"/>
    <xf numFmtId="44" fontId="1" fillId="6" borderId="0" xfId="1" applyFont="1" applyFill="1"/>
    <xf numFmtId="0" fontId="1" fillId="0" borderId="0" xfId="0" applyNumberFormat="1" applyFont="1"/>
    <xf numFmtId="0" fontId="5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0" fontId="1" fillId="0" borderId="0" xfId="0" applyNumberFormat="1" applyFont="1" applyAlignment="1">
      <alignment vertical="center"/>
    </xf>
    <xf numFmtId="0" fontId="1" fillId="0" borderId="0" xfId="0" applyFont="1" applyFill="1"/>
    <xf numFmtId="44" fontId="1" fillId="0" borderId="0" xfId="1" applyFont="1" applyFill="1"/>
  </cellXfs>
  <cellStyles count="3">
    <cellStyle name="Currency" xfId="1" builtinId="4"/>
    <cellStyle name="Normal" xfId="0" builtinId="0"/>
    <cellStyle name="Percent" xfId="2" builtinId="5"/>
  </cellStyles>
  <dxfs count="2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3"/>
        </patternFill>
      </fill>
    </dxf>
    <dxf>
      <fill>
        <patternFill>
          <bgColor theme="3"/>
        </patternFill>
      </fill>
    </dxf>
    <dxf>
      <fill>
        <patternFill>
          <bgColor theme="3"/>
        </patternFill>
      </fill>
    </dxf>
    <dxf>
      <fill>
        <patternFill>
          <bgColor theme="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workbookViewId="0">
      <selection activeCell="B21" sqref="B21"/>
    </sheetView>
  </sheetViews>
  <sheetFormatPr baseColWidth="10" defaultColWidth="8.83203125" defaultRowHeight="15" x14ac:dyDescent="0.2"/>
  <cols>
    <col min="1" max="1" width="36.33203125" bestFit="1" customWidth="1"/>
    <col min="2" max="2" width="9.1640625" bestFit="1" customWidth="1"/>
    <col min="3" max="3" width="9.6640625" bestFit="1" customWidth="1"/>
    <col min="4" max="4" width="10" bestFit="1" customWidth="1"/>
    <col min="5" max="5" width="12.1640625" bestFit="1" customWidth="1"/>
  </cols>
  <sheetData>
    <row r="1" spans="1:5" ht="19" x14ac:dyDescent="0.25">
      <c r="A1" s="1" t="s">
        <v>0</v>
      </c>
    </row>
    <row r="2" spans="1:5" x14ac:dyDescent="0.2">
      <c r="A2" t="s">
        <v>1</v>
      </c>
    </row>
    <row r="3" spans="1:5" x14ac:dyDescent="0.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</row>
    <row r="4" spans="1:5" x14ac:dyDescent="0.2">
      <c r="A4" s="2" t="s">
        <v>7</v>
      </c>
      <c r="B4" s="2">
        <v>150000</v>
      </c>
      <c r="C4" s="2">
        <v>140000</v>
      </c>
      <c r="D4" s="2">
        <f>B4-C4</f>
        <v>10000</v>
      </c>
      <c r="E4" s="2">
        <f>(B4-C4)/C4</f>
        <v>7.1428571428571425E-2</v>
      </c>
    </row>
    <row r="5" spans="1:5" x14ac:dyDescent="0.2">
      <c r="A5" s="2" t="s">
        <v>8</v>
      </c>
      <c r="B5" s="2">
        <v>60000</v>
      </c>
      <c r="C5" s="2">
        <v>58000</v>
      </c>
      <c r="D5" s="2">
        <f>B5-C5</f>
        <v>2000</v>
      </c>
      <c r="E5" s="2">
        <f>(B5-C5)/C5</f>
        <v>3.4482758620689655E-2</v>
      </c>
    </row>
    <row r="6" spans="1:5" x14ac:dyDescent="0.2">
      <c r="A6" s="2" t="s">
        <v>9</v>
      </c>
      <c r="B6" s="2">
        <v>90000</v>
      </c>
      <c r="C6" s="2">
        <v>82000</v>
      </c>
      <c r="D6" s="2">
        <f>B6-C6</f>
        <v>8000</v>
      </c>
      <c r="E6" s="2">
        <f>(B6-C6)/C6</f>
        <v>9.7560975609756101E-2</v>
      </c>
    </row>
    <row r="7" spans="1:5" x14ac:dyDescent="0.2">
      <c r="A7" s="2" t="s">
        <v>10</v>
      </c>
      <c r="B7" s="2">
        <v>70000</v>
      </c>
      <c r="C7" s="2">
        <v>68000</v>
      </c>
      <c r="D7" s="2">
        <f>B7-C7</f>
        <v>2000</v>
      </c>
      <c r="E7" s="2">
        <f>(B7-C7)/C7</f>
        <v>2.9411764705882353E-2</v>
      </c>
    </row>
    <row r="8" spans="1:5" x14ac:dyDescent="0.2">
      <c r="A8" s="2" t="s">
        <v>11</v>
      </c>
      <c r="B8" s="2">
        <v>20000</v>
      </c>
      <c r="C8" s="2">
        <v>14000</v>
      </c>
      <c r="D8" s="2">
        <f>B8-C8</f>
        <v>6000</v>
      </c>
      <c r="E8" s="2">
        <f>(B8-C8)/C8</f>
        <v>0.42857142857142855</v>
      </c>
    </row>
  </sheetData>
  <pageMargins left="0.75" right="0.75" top="1" bottom="1" header="0.5" footer="0.5"/>
  <pageSetup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C2D4A-A1EA-8C4D-A243-46A1E702CA9C}">
  <dimension ref="A1:A6"/>
  <sheetViews>
    <sheetView workbookViewId="0">
      <selection activeCell="D19" sqref="D19"/>
    </sheetView>
  </sheetViews>
  <sheetFormatPr baseColWidth="10" defaultRowHeight="15" x14ac:dyDescent="0.2"/>
  <sheetData>
    <row r="1" spans="1:1" x14ac:dyDescent="0.2">
      <c r="A1" t="s">
        <v>63</v>
      </c>
    </row>
    <row r="2" spans="1:1" x14ac:dyDescent="0.2">
      <c r="A2" t="s">
        <v>59</v>
      </c>
    </row>
    <row r="3" spans="1:1" x14ac:dyDescent="0.2">
      <c r="A3" t="s">
        <v>68</v>
      </c>
    </row>
    <row r="4" spans="1:1" x14ac:dyDescent="0.2">
      <c r="A4" t="s">
        <v>67</v>
      </c>
    </row>
    <row r="5" spans="1:1" x14ac:dyDescent="0.2">
      <c r="A5" t="s">
        <v>65</v>
      </c>
    </row>
    <row r="6" spans="1:1" x14ac:dyDescent="0.2">
      <c r="A6" t="s">
        <v>69</v>
      </c>
    </row>
  </sheetData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24C6B-3F01-7148-8533-7560FCF183D2}">
  <dimension ref="A1:A7"/>
  <sheetViews>
    <sheetView workbookViewId="0">
      <selection activeCell="A7" sqref="A7"/>
    </sheetView>
  </sheetViews>
  <sheetFormatPr baseColWidth="10" defaultRowHeight="15" x14ac:dyDescent="0.2"/>
  <sheetData>
    <row r="1" spans="1:1" x14ac:dyDescent="0.2">
      <c r="A1" t="s">
        <v>84</v>
      </c>
    </row>
    <row r="3" spans="1:1" x14ac:dyDescent="0.2">
      <c r="A3" t="s">
        <v>85</v>
      </c>
    </row>
    <row r="4" spans="1:1" x14ac:dyDescent="0.2">
      <c r="A4" t="s">
        <v>86</v>
      </c>
    </row>
    <row r="5" spans="1:1" x14ac:dyDescent="0.2">
      <c r="A5" t="s">
        <v>87</v>
      </c>
    </row>
    <row r="6" spans="1:1" x14ac:dyDescent="0.2">
      <c r="A6" t="s">
        <v>88</v>
      </c>
    </row>
    <row r="7" spans="1:1" x14ac:dyDescent="0.2">
      <c r="A7" t="s">
        <v>89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EBB7C-97BD-AC49-BB0E-E87400A48B7A}">
  <dimension ref="A1:E7"/>
  <sheetViews>
    <sheetView workbookViewId="0">
      <selection activeCell="B6" sqref="B6:C7"/>
    </sheetView>
  </sheetViews>
  <sheetFormatPr baseColWidth="10" defaultRowHeight="16" x14ac:dyDescent="0.2"/>
  <cols>
    <col min="1" max="1" width="17.5" style="3" bestFit="1" customWidth="1"/>
    <col min="2" max="2" width="10.1640625" style="3" bestFit="1" customWidth="1"/>
    <col min="3" max="3" width="10.83203125" style="3"/>
    <col min="4" max="4" width="11.1640625" style="3" bestFit="1" customWidth="1"/>
    <col min="5" max="5" width="11.6640625" style="3" bestFit="1" customWidth="1"/>
    <col min="6" max="8" width="10.83203125" style="3"/>
    <col min="9" max="9" width="31.33203125" style="3" bestFit="1" customWidth="1"/>
    <col min="10" max="16384" width="10.83203125" style="3"/>
  </cols>
  <sheetData>
    <row r="1" spans="1:5" ht="21" x14ac:dyDescent="0.25">
      <c r="A1" s="25" t="s">
        <v>28</v>
      </c>
      <c r="B1" s="25"/>
      <c r="C1" s="25"/>
      <c r="D1" s="25"/>
      <c r="E1" s="25"/>
    </row>
    <row r="2" spans="1: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</row>
    <row r="3" spans="1:5" x14ac:dyDescent="0.2">
      <c r="A3" s="3" t="s">
        <v>7</v>
      </c>
      <c r="B3" s="5">
        <v>0</v>
      </c>
      <c r="C3" s="5">
        <v>0</v>
      </c>
      <c r="D3" s="9">
        <f>B3-C3</f>
        <v>0</v>
      </c>
      <c r="E3" s="10" t="e">
        <f>(B3-C3)/C3</f>
        <v>#DIV/0!</v>
      </c>
    </row>
    <row r="4" spans="1:5" x14ac:dyDescent="0.2">
      <c r="A4" s="3" t="s">
        <v>8</v>
      </c>
      <c r="B4" s="5">
        <v>0</v>
      </c>
      <c r="C4" s="5">
        <v>0</v>
      </c>
      <c r="D4" s="9">
        <f t="shared" ref="D4:D7" si="0">B4-C4</f>
        <v>0</v>
      </c>
      <c r="E4" s="10" t="e">
        <f t="shared" ref="E4:E7" si="1">(B4-C4)/C4</f>
        <v>#DIV/0!</v>
      </c>
    </row>
    <row r="5" spans="1:5" x14ac:dyDescent="0.2">
      <c r="A5" s="3" t="s">
        <v>9</v>
      </c>
      <c r="B5" s="5">
        <v>0</v>
      </c>
      <c r="C5" s="5">
        <v>0</v>
      </c>
      <c r="D5" s="9">
        <f t="shared" si="0"/>
        <v>0</v>
      </c>
      <c r="E5" s="10" t="e">
        <f t="shared" si="1"/>
        <v>#DIV/0!</v>
      </c>
    </row>
    <row r="6" spans="1:5" x14ac:dyDescent="0.2">
      <c r="A6" s="3" t="s">
        <v>10</v>
      </c>
      <c r="B6" s="5">
        <v>0</v>
      </c>
      <c r="C6" s="5">
        <v>0</v>
      </c>
      <c r="D6" s="9">
        <f t="shared" si="0"/>
        <v>0</v>
      </c>
      <c r="E6" s="10" t="e">
        <f t="shared" si="1"/>
        <v>#DIV/0!</v>
      </c>
    </row>
    <row r="7" spans="1:5" x14ac:dyDescent="0.2">
      <c r="A7" s="4" t="s">
        <v>11</v>
      </c>
      <c r="B7" s="5">
        <v>0</v>
      </c>
      <c r="C7" s="5">
        <v>0</v>
      </c>
      <c r="D7" s="9">
        <f t="shared" si="0"/>
        <v>0</v>
      </c>
      <c r="E7" s="10" t="e">
        <f t="shared" si="1"/>
        <v>#DIV/0!</v>
      </c>
    </row>
  </sheetData>
  <mergeCells count="1">
    <mergeCell ref="A1:E1"/>
  </mergeCells>
  <conditionalFormatting sqref="E3:E5">
    <cfRule type="cellIs" dxfId="25" priority="4" stopIfTrue="1" operator="lessThan">
      <formula>0.00001</formula>
    </cfRule>
    <cfRule type="cellIs" dxfId="24" priority="6" stopIfTrue="1" operator="greaterThan">
      <formula>0.00001</formula>
    </cfRule>
  </conditionalFormatting>
  <conditionalFormatting sqref="E6">
    <cfRule type="cellIs" dxfId="23" priority="2" stopIfTrue="1" operator="lessThan">
      <formula>0.00001</formula>
    </cfRule>
    <cfRule type="cellIs" dxfId="22" priority="5" stopIfTrue="1" operator="greaterThan">
      <formula>0.00001</formula>
    </cfRule>
  </conditionalFormatting>
  <conditionalFormatting sqref="E7">
    <cfRule type="cellIs" dxfId="21" priority="3" stopIfTrue="1" operator="lessThan">
      <formula>0.00001</formula>
    </cfRule>
    <cfRule type="cellIs" dxfId="20" priority="7" stopIfTrue="1" operator="greaterThan">
      <formula>0.00001</formula>
    </cfRule>
  </conditionalFormatting>
  <conditionalFormatting sqref="B3:C7">
    <cfRule type="containsText" dxfId="19" priority="1" operator="containsText" text="0">
      <formula>NOT(ISERROR(SEARCH("0",B3)))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5E883-C309-3E47-9C2B-6C7F1A001D9A}">
  <dimension ref="A1:D7"/>
  <sheetViews>
    <sheetView tabSelected="1" workbookViewId="0">
      <selection activeCell="B7" sqref="B7"/>
    </sheetView>
  </sheetViews>
  <sheetFormatPr baseColWidth="10" defaultRowHeight="16" x14ac:dyDescent="0.2"/>
  <cols>
    <col min="1" max="1" width="18" style="3" bestFit="1" customWidth="1"/>
    <col min="2" max="2" width="12.5" style="3" bestFit="1" customWidth="1"/>
    <col min="3" max="3" width="16.6640625" style="3" bestFit="1" customWidth="1"/>
    <col min="4" max="4" width="12.5" style="3" bestFit="1" customWidth="1"/>
    <col min="5" max="16384" width="10.83203125" style="3"/>
  </cols>
  <sheetData>
    <row r="1" spans="1:4" ht="21" x14ac:dyDescent="0.25">
      <c r="A1" s="25" t="s">
        <v>27</v>
      </c>
      <c r="B1" s="25"/>
      <c r="C1" s="25"/>
      <c r="D1" s="25"/>
    </row>
    <row r="2" spans="1:4" s="8" customFormat="1" x14ac:dyDescent="0.2">
      <c r="A2" s="7" t="s">
        <v>17</v>
      </c>
      <c r="B2" s="7" t="s">
        <v>13</v>
      </c>
      <c r="C2" s="7" t="s">
        <v>18</v>
      </c>
      <c r="D2" s="7" t="s">
        <v>13</v>
      </c>
    </row>
    <row r="3" spans="1:4" x14ac:dyDescent="0.2">
      <c r="A3" s="3" t="s">
        <v>19</v>
      </c>
      <c r="B3" s="5">
        <v>0</v>
      </c>
      <c r="C3" s="3" t="s">
        <v>16</v>
      </c>
      <c r="D3" s="5">
        <v>0</v>
      </c>
    </row>
    <row r="4" spans="1:4" x14ac:dyDescent="0.2">
      <c r="A4" s="3" t="s">
        <v>15</v>
      </c>
      <c r="B4" s="5">
        <v>0</v>
      </c>
      <c r="C4" s="3" t="s">
        <v>20</v>
      </c>
      <c r="D4" s="5">
        <v>0</v>
      </c>
    </row>
    <row r="5" spans="1:4" x14ac:dyDescent="0.2">
      <c r="A5" s="3" t="s">
        <v>21</v>
      </c>
      <c r="B5" s="5">
        <v>0</v>
      </c>
      <c r="C5" s="3" t="s">
        <v>22</v>
      </c>
      <c r="D5" s="5">
        <v>0</v>
      </c>
    </row>
    <row r="6" spans="1:4" x14ac:dyDescent="0.2">
      <c r="A6" s="3" t="s">
        <v>23</v>
      </c>
      <c r="B6" s="5">
        <v>0</v>
      </c>
      <c r="C6" s="3" t="s">
        <v>24</v>
      </c>
      <c r="D6" s="5">
        <v>0</v>
      </c>
    </row>
    <row r="7" spans="1:4" x14ac:dyDescent="0.2">
      <c r="A7" s="4" t="s">
        <v>25</v>
      </c>
      <c r="B7" s="6">
        <f>SUM(B3:B6)</f>
        <v>0</v>
      </c>
      <c r="C7" s="4" t="s">
        <v>26</v>
      </c>
      <c r="D7" s="6">
        <f>SUM(D3:D6)</f>
        <v>0</v>
      </c>
    </row>
  </sheetData>
  <mergeCells count="1">
    <mergeCell ref="A1:D1"/>
  </mergeCells>
  <conditionalFormatting sqref="B3:B6">
    <cfRule type="containsText" dxfId="18" priority="2" operator="containsText" text="0">
      <formula>NOT(ISERROR(SEARCH("0",B3)))</formula>
    </cfRule>
  </conditionalFormatting>
  <conditionalFormatting sqref="D3:D6">
    <cfRule type="containsText" dxfId="17" priority="1" operator="containsText" text="0">
      <formula>NOT(ISERROR(SEARCH("0",D3)))</formula>
    </cfRule>
  </conditionalFormatting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F9AE5-0BC2-7841-A758-86B34FA31AC4}">
  <dimension ref="A1:G15"/>
  <sheetViews>
    <sheetView workbookViewId="0">
      <selection activeCell="B3" sqref="B3:E14"/>
    </sheetView>
  </sheetViews>
  <sheetFormatPr baseColWidth="10" defaultRowHeight="16" x14ac:dyDescent="0.2"/>
  <cols>
    <col min="1" max="1" width="10.1640625" style="3" bestFit="1" customWidth="1"/>
    <col min="2" max="2" width="14.1640625" style="3" bestFit="1" customWidth="1"/>
    <col min="3" max="3" width="14.83203125" style="3" bestFit="1" customWidth="1"/>
    <col min="4" max="4" width="13.83203125" style="3" bestFit="1" customWidth="1"/>
    <col min="5" max="5" width="14.5" style="3" bestFit="1" customWidth="1"/>
    <col min="6" max="7" width="11.5" style="3" bestFit="1" customWidth="1"/>
    <col min="8" max="16384" width="10.83203125" style="3"/>
  </cols>
  <sheetData>
    <row r="1" spans="1:7" ht="21" x14ac:dyDescent="0.25">
      <c r="A1" s="25" t="s">
        <v>48</v>
      </c>
      <c r="B1" s="25"/>
      <c r="C1" s="25"/>
      <c r="D1" s="25"/>
      <c r="E1" s="25"/>
      <c r="F1" s="25"/>
      <c r="G1" s="25"/>
    </row>
    <row r="2" spans="1:7" x14ac:dyDescent="0.2">
      <c r="A2" s="4" t="s">
        <v>29</v>
      </c>
      <c r="B2" s="4" t="s">
        <v>30</v>
      </c>
      <c r="C2" s="4" t="s">
        <v>31</v>
      </c>
      <c r="D2" s="4" t="s">
        <v>32</v>
      </c>
      <c r="E2" s="4" t="s">
        <v>33</v>
      </c>
      <c r="F2" s="4" t="s">
        <v>34</v>
      </c>
      <c r="G2" s="4" t="s">
        <v>35</v>
      </c>
    </row>
    <row r="3" spans="1:7" x14ac:dyDescent="0.2">
      <c r="A3" s="3" t="s">
        <v>36</v>
      </c>
      <c r="B3" s="5">
        <v>0</v>
      </c>
      <c r="C3" s="5">
        <v>0</v>
      </c>
      <c r="D3" s="5">
        <v>0</v>
      </c>
      <c r="E3" s="5">
        <v>0</v>
      </c>
      <c r="F3" s="5">
        <f>B3-D3</f>
        <v>0</v>
      </c>
      <c r="G3" s="5">
        <f>C3-E3</f>
        <v>0</v>
      </c>
    </row>
    <row r="4" spans="1:7" x14ac:dyDescent="0.2">
      <c r="A4" s="3" t="s">
        <v>37</v>
      </c>
      <c r="B4" s="5">
        <v>0</v>
      </c>
      <c r="C4" s="5">
        <v>0</v>
      </c>
      <c r="D4" s="5">
        <v>0</v>
      </c>
      <c r="E4" s="5">
        <v>0</v>
      </c>
      <c r="F4" s="5">
        <f t="shared" ref="F4:F14" si="0">B4-D4</f>
        <v>0</v>
      </c>
      <c r="G4" s="5">
        <f t="shared" ref="G4:G14" si="1">C4-E4</f>
        <v>0</v>
      </c>
    </row>
    <row r="5" spans="1:7" x14ac:dyDescent="0.2">
      <c r="A5" s="3" t="s">
        <v>38</v>
      </c>
      <c r="B5" s="5">
        <v>0</v>
      </c>
      <c r="C5" s="5">
        <v>0</v>
      </c>
      <c r="D5" s="5">
        <v>0</v>
      </c>
      <c r="E5" s="5">
        <v>0</v>
      </c>
      <c r="F5" s="5">
        <f t="shared" si="0"/>
        <v>0</v>
      </c>
      <c r="G5" s="5">
        <f t="shared" si="1"/>
        <v>0</v>
      </c>
    </row>
    <row r="6" spans="1:7" x14ac:dyDescent="0.2">
      <c r="A6" s="3" t="s">
        <v>39</v>
      </c>
      <c r="B6" s="5">
        <v>0</v>
      </c>
      <c r="C6" s="5">
        <v>0</v>
      </c>
      <c r="D6" s="5">
        <v>0</v>
      </c>
      <c r="E6" s="5">
        <v>0</v>
      </c>
      <c r="F6" s="5">
        <f t="shared" si="0"/>
        <v>0</v>
      </c>
      <c r="G6" s="5">
        <f t="shared" si="1"/>
        <v>0</v>
      </c>
    </row>
    <row r="7" spans="1:7" x14ac:dyDescent="0.2">
      <c r="A7" s="3" t="s">
        <v>40</v>
      </c>
      <c r="B7" s="5">
        <v>0</v>
      </c>
      <c r="C7" s="5">
        <v>0</v>
      </c>
      <c r="D7" s="5">
        <v>0</v>
      </c>
      <c r="E7" s="5">
        <v>0</v>
      </c>
      <c r="F7" s="5">
        <f t="shared" si="0"/>
        <v>0</v>
      </c>
      <c r="G7" s="5">
        <f t="shared" si="1"/>
        <v>0</v>
      </c>
    </row>
    <row r="8" spans="1:7" x14ac:dyDescent="0.2">
      <c r="A8" s="3" t="s">
        <v>41</v>
      </c>
      <c r="B8" s="5">
        <v>0</v>
      </c>
      <c r="C8" s="5">
        <v>0</v>
      </c>
      <c r="D8" s="5">
        <v>0</v>
      </c>
      <c r="E8" s="5">
        <v>0</v>
      </c>
      <c r="F8" s="5">
        <f t="shared" si="0"/>
        <v>0</v>
      </c>
      <c r="G8" s="5">
        <f t="shared" si="1"/>
        <v>0</v>
      </c>
    </row>
    <row r="9" spans="1:7" x14ac:dyDescent="0.2">
      <c r="A9" s="3" t="s">
        <v>42</v>
      </c>
      <c r="B9" s="5">
        <v>0</v>
      </c>
      <c r="C9" s="5">
        <v>0</v>
      </c>
      <c r="D9" s="5">
        <v>0</v>
      </c>
      <c r="E9" s="5">
        <v>0</v>
      </c>
      <c r="F9" s="5">
        <f t="shared" si="0"/>
        <v>0</v>
      </c>
      <c r="G9" s="5">
        <f t="shared" si="1"/>
        <v>0</v>
      </c>
    </row>
    <row r="10" spans="1:7" x14ac:dyDescent="0.2">
      <c r="A10" s="3" t="s">
        <v>43</v>
      </c>
      <c r="B10" s="5">
        <v>0</v>
      </c>
      <c r="C10" s="5">
        <v>0</v>
      </c>
      <c r="D10" s="5">
        <v>0</v>
      </c>
      <c r="E10" s="5">
        <v>0</v>
      </c>
      <c r="F10" s="5">
        <f t="shared" si="0"/>
        <v>0</v>
      </c>
      <c r="G10" s="5">
        <f t="shared" si="1"/>
        <v>0</v>
      </c>
    </row>
    <row r="11" spans="1:7" x14ac:dyDescent="0.2">
      <c r="A11" s="3" t="s">
        <v>44</v>
      </c>
      <c r="B11" s="5">
        <v>0</v>
      </c>
      <c r="C11" s="5">
        <v>0</v>
      </c>
      <c r="D11" s="5">
        <v>0</v>
      </c>
      <c r="E11" s="5">
        <v>0</v>
      </c>
      <c r="F11" s="5">
        <f t="shared" si="0"/>
        <v>0</v>
      </c>
      <c r="G11" s="5">
        <f t="shared" si="1"/>
        <v>0</v>
      </c>
    </row>
    <row r="12" spans="1:7" x14ac:dyDescent="0.2">
      <c r="A12" s="3" t="s">
        <v>45</v>
      </c>
      <c r="B12" s="5">
        <v>0</v>
      </c>
      <c r="C12" s="5">
        <v>0</v>
      </c>
      <c r="D12" s="5">
        <v>0</v>
      </c>
      <c r="E12" s="5">
        <v>0</v>
      </c>
      <c r="F12" s="5">
        <f t="shared" si="0"/>
        <v>0</v>
      </c>
      <c r="G12" s="5">
        <f t="shared" si="1"/>
        <v>0</v>
      </c>
    </row>
    <row r="13" spans="1:7" x14ac:dyDescent="0.2">
      <c r="A13" s="3" t="s">
        <v>46</v>
      </c>
      <c r="B13" s="5">
        <v>0</v>
      </c>
      <c r="C13" s="5">
        <v>0</v>
      </c>
      <c r="D13" s="5">
        <v>0</v>
      </c>
      <c r="E13" s="5">
        <v>0</v>
      </c>
      <c r="F13" s="5">
        <f t="shared" si="0"/>
        <v>0</v>
      </c>
      <c r="G13" s="5">
        <f t="shared" si="1"/>
        <v>0</v>
      </c>
    </row>
    <row r="14" spans="1:7" x14ac:dyDescent="0.2">
      <c r="A14" s="3" t="s">
        <v>47</v>
      </c>
      <c r="B14" s="5">
        <v>0</v>
      </c>
      <c r="C14" s="5">
        <v>0</v>
      </c>
      <c r="D14" s="5">
        <v>0</v>
      </c>
      <c r="E14" s="5">
        <v>0</v>
      </c>
      <c r="F14" s="5">
        <f t="shared" si="0"/>
        <v>0</v>
      </c>
      <c r="G14" s="5">
        <f t="shared" si="1"/>
        <v>0</v>
      </c>
    </row>
    <row r="15" spans="1:7" x14ac:dyDescent="0.2">
      <c r="A15" s="3" t="s">
        <v>82</v>
      </c>
      <c r="B15" s="15">
        <f>SUM(B3:B14)</f>
        <v>0</v>
      </c>
      <c r="C15" s="15">
        <f t="shared" ref="C15:G15" si="2">SUM(C3:C14)</f>
        <v>0</v>
      </c>
      <c r="D15" s="15">
        <f t="shared" si="2"/>
        <v>0</v>
      </c>
      <c r="E15" s="15">
        <f t="shared" si="2"/>
        <v>0</v>
      </c>
      <c r="F15" s="15">
        <f t="shared" si="2"/>
        <v>0</v>
      </c>
      <c r="G15" s="15">
        <f t="shared" si="2"/>
        <v>0</v>
      </c>
    </row>
  </sheetData>
  <mergeCells count="1">
    <mergeCell ref="A1:G1"/>
  </mergeCells>
  <conditionalFormatting sqref="B3:E14">
    <cfRule type="containsText" dxfId="16" priority="1" operator="containsText" text="0">
      <formula>NOT(ISERROR(SEARCH("0",B3)))</formula>
    </cfRule>
  </conditionalFormatting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1750F-8BF7-C842-872E-36CD3B0C1139}">
  <dimension ref="A1:B7"/>
  <sheetViews>
    <sheetView workbookViewId="0">
      <selection activeCell="B5" sqref="B5"/>
    </sheetView>
  </sheetViews>
  <sheetFormatPr baseColWidth="10" defaultRowHeight="15" x14ac:dyDescent="0.2"/>
  <cols>
    <col min="1" max="1" width="17.5" bestFit="1" customWidth="1"/>
    <col min="2" max="2" width="12" bestFit="1" customWidth="1"/>
  </cols>
  <sheetData>
    <row r="1" spans="1:2" ht="21" x14ac:dyDescent="0.25">
      <c r="A1" s="25" t="s">
        <v>56</v>
      </c>
      <c r="B1" s="25"/>
    </row>
    <row r="2" spans="1:2" ht="16" x14ac:dyDescent="0.2">
      <c r="A2" s="4" t="s">
        <v>49</v>
      </c>
      <c r="B2" s="4" t="s">
        <v>50</v>
      </c>
    </row>
    <row r="3" spans="1:2" ht="16" x14ac:dyDescent="0.2">
      <c r="A3" s="3" t="s">
        <v>51</v>
      </c>
      <c r="B3" s="5">
        <v>12000</v>
      </c>
    </row>
    <row r="4" spans="1:2" ht="16" x14ac:dyDescent="0.2">
      <c r="A4" s="3" t="s">
        <v>52</v>
      </c>
      <c r="B4" s="5">
        <v>-5000</v>
      </c>
    </row>
    <row r="5" spans="1:2" ht="16" x14ac:dyDescent="0.2">
      <c r="A5" s="3" t="s">
        <v>53</v>
      </c>
      <c r="B5" s="5">
        <v>8000</v>
      </c>
    </row>
    <row r="6" spans="1:2" ht="16" x14ac:dyDescent="0.2">
      <c r="A6" s="4" t="s">
        <v>54</v>
      </c>
      <c r="B6" s="5">
        <v>30000</v>
      </c>
    </row>
    <row r="7" spans="1:2" ht="16" x14ac:dyDescent="0.2">
      <c r="A7" s="4" t="s">
        <v>55</v>
      </c>
      <c r="B7" s="5">
        <f>SUM(B3:B6)</f>
        <v>45000</v>
      </c>
    </row>
  </sheetData>
  <mergeCells count="1">
    <mergeCell ref="A1:B1"/>
  </mergeCells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07544-7449-CA4B-87E1-01636C00F958}">
  <dimension ref="A1:M34"/>
  <sheetViews>
    <sheetView topLeftCell="A20" workbookViewId="0">
      <selection activeCell="C3" sqref="C3:C12"/>
    </sheetView>
  </sheetViews>
  <sheetFormatPr baseColWidth="10" defaultRowHeight="21" x14ac:dyDescent="0.25"/>
  <cols>
    <col min="1" max="1" width="40.5" style="11" customWidth="1"/>
    <col min="2" max="2" width="17" style="11" customWidth="1"/>
    <col min="3" max="3" width="11" style="11" customWidth="1"/>
    <col min="4" max="4" width="19.83203125" style="11" customWidth="1"/>
    <col min="5" max="5" width="29.6640625" style="11" customWidth="1"/>
    <col min="6" max="16384" width="10.83203125" style="11"/>
  </cols>
  <sheetData>
    <row r="1" spans="1:13" x14ac:dyDescent="0.25">
      <c r="A1" s="25" t="s">
        <v>64</v>
      </c>
      <c r="B1" s="25"/>
      <c r="C1" s="25"/>
      <c r="D1" s="25"/>
      <c r="E1" s="25"/>
    </row>
    <row r="2" spans="1:13" s="12" customFormat="1" ht="34" x14ac:dyDescent="0.2">
      <c r="A2" s="12" t="s">
        <v>57</v>
      </c>
      <c r="B2" s="13" t="s">
        <v>72</v>
      </c>
      <c r="C2" s="14" t="s">
        <v>62</v>
      </c>
      <c r="D2" s="12" t="s">
        <v>60</v>
      </c>
      <c r="E2" s="12" t="s">
        <v>73</v>
      </c>
    </row>
    <row r="3" spans="1:13" s="3" customFormat="1" ht="16" x14ac:dyDescent="0.2">
      <c r="B3" s="5"/>
    </row>
    <row r="4" spans="1:13" s="3" customFormat="1" ht="16" x14ac:dyDescent="0.2">
      <c r="B4" s="5"/>
    </row>
    <row r="5" spans="1:13" s="3" customFormat="1" ht="16" x14ac:dyDescent="0.2">
      <c r="B5" s="5"/>
    </row>
    <row r="6" spans="1:13" s="3" customFormat="1" ht="16" x14ac:dyDescent="0.2">
      <c r="B6" s="5"/>
    </row>
    <row r="7" spans="1:13" s="3" customFormat="1" ht="16" x14ac:dyDescent="0.2">
      <c r="B7" s="5"/>
    </row>
    <row r="8" spans="1:13" s="3" customFormat="1" ht="16" x14ac:dyDescent="0.2">
      <c r="B8" s="5"/>
    </row>
    <row r="9" spans="1:13" s="3" customFormat="1" ht="16" x14ac:dyDescent="0.2">
      <c r="B9" s="5"/>
    </row>
    <row r="10" spans="1:13" s="3" customFormat="1" ht="16" x14ac:dyDescent="0.2">
      <c r="B10" s="5"/>
      <c r="M10" s="4"/>
    </row>
    <row r="11" spans="1:13" s="3" customFormat="1" ht="16" x14ac:dyDescent="0.2">
      <c r="B11" s="5"/>
    </row>
    <row r="12" spans="1:13" s="3" customFormat="1" ht="16" x14ac:dyDescent="0.2">
      <c r="B12" s="5"/>
    </row>
    <row r="13" spans="1:13" s="3" customFormat="1" ht="16" x14ac:dyDescent="0.2"/>
    <row r="14" spans="1:13" s="3" customFormat="1" ht="16" x14ac:dyDescent="0.2"/>
    <row r="15" spans="1:13" s="3" customFormat="1" ht="16" x14ac:dyDescent="0.2"/>
    <row r="16" spans="1:13" s="3" customFormat="1" ht="16" x14ac:dyDescent="0.2"/>
    <row r="17" spans="1:2" s="3" customFormat="1" ht="16" x14ac:dyDescent="0.2"/>
    <row r="18" spans="1:2" s="3" customFormat="1" ht="16" x14ac:dyDescent="0.2"/>
    <row r="19" spans="1:2" s="3" customFormat="1" ht="16" x14ac:dyDescent="0.2"/>
    <row r="20" spans="1:2" s="3" customFormat="1" ht="16" x14ac:dyDescent="0.2"/>
    <row r="21" spans="1:2" s="3" customFormat="1" ht="16" x14ac:dyDescent="0.2"/>
    <row r="22" spans="1:2" s="3" customFormat="1" ht="16" x14ac:dyDescent="0.2"/>
    <row r="23" spans="1:2" s="3" customFormat="1" ht="16" x14ac:dyDescent="0.2"/>
    <row r="24" spans="1:2" s="3" customFormat="1" ht="16" x14ac:dyDescent="0.2"/>
    <row r="25" spans="1:2" s="3" customFormat="1" ht="16" x14ac:dyDescent="0.2"/>
    <row r="26" spans="1:2" s="3" customFormat="1" ht="16" x14ac:dyDescent="0.2"/>
    <row r="27" spans="1:2" s="3" customFormat="1" ht="16" x14ac:dyDescent="0.2"/>
    <row r="28" spans="1:2" s="3" customFormat="1" ht="16" x14ac:dyDescent="0.2"/>
    <row r="29" spans="1:2" s="3" customFormat="1" ht="16" x14ac:dyDescent="0.2">
      <c r="A29" s="3" t="s">
        <v>59</v>
      </c>
      <c r="B29" s="5">
        <f>SUMIF(C:C, "current", B:B)</f>
        <v>0</v>
      </c>
    </row>
    <row r="30" spans="1:2" s="3" customFormat="1" ht="16" x14ac:dyDescent="0.2">
      <c r="A30" s="3" t="s">
        <v>68</v>
      </c>
      <c r="B30" s="5">
        <f>SUMIF(C:C, "1 - 30 Days", B:B)</f>
        <v>0</v>
      </c>
    </row>
    <row r="31" spans="1:2" s="3" customFormat="1" ht="16" x14ac:dyDescent="0.2">
      <c r="A31" s="3" t="s">
        <v>67</v>
      </c>
      <c r="B31" s="5">
        <f>SUMIF(C:C, "31 - 60 Days", B:B)</f>
        <v>0</v>
      </c>
    </row>
    <row r="32" spans="1:2" s="3" customFormat="1" ht="16" x14ac:dyDescent="0.2">
      <c r="A32" s="3" t="s">
        <v>65</v>
      </c>
      <c r="B32" s="5">
        <f>SUMIF(C:C, "61 - 90 Days", B:B)</f>
        <v>0</v>
      </c>
    </row>
    <row r="33" spans="1:2" s="3" customFormat="1" ht="16" x14ac:dyDescent="0.2">
      <c r="A33" s="3" t="s">
        <v>66</v>
      </c>
      <c r="B33" s="5">
        <f>SUMIF(C:C, "90+ Days", B:B)</f>
        <v>0</v>
      </c>
    </row>
    <row r="34" spans="1:2" ht="16" customHeight="1" x14ac:dyDescent="0.25">
      <c r="A34" s="3" t="s">
        <v>82</v>
      </c>
      <c r="B34" s="15">
        <f>SUM(B29:B33)</f>
        <v>0</v>
      </c>
    </row>
  </sheetData>
  <mergeCells count="1">
    <mergeCell ref="A1:E1"/>
  </mergeCells>
  <conditionalFormatting sqref="C3:C27">
    <cfRule type="containsText" dxfId="15" priority="2" operator="containsText" text="Current">
      <formula>NOT(ISERROR(SEARCH("Current",C3)))</formula>
    </cfRule>
    <cfRule type="containsText" dxfId="14" priority="3" operator="containsText" text="1 - 30 Days">
      <formula>NOT(ISERROR(SEARCH("1 - 30 Days",C3)))</formula>
    </cfRule>
    <cfRule type="containsText" dxfId="13" priority="4" operator="containsText" text="31 - 60 Days">
      <formula>NOT(ISERROR(SEARCH("31 - 60 Days",C3)))</formula>
    </cfRule>
    <cfRule type="containsText" dxfId="12" priority="5" operator="containsText" text="61 - 90 Days">
      <formula>NOT(ISERROR(SEARCH("61 - 90 Days",C3)))</formula>
    </cfRule>
    <cfRule type="containsText" dxfId="11" priority="6" operator="containsText" text="90+ Days">
      <formula>NOT(ISERROR(SEARCH("90+ Days",C3)))</formula>
    </cfRule>
  </conditionalFormatting>
  <pageMargins left="0.5" right="0.5" top="0.5" bottom="0.5" header="0.5" footer="0.5"/>
  <pageSetup orientation="landscape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7FDC64-7802-0C4D-B64A-733EDB52546F}">
          <x14:formula1>
            <xm:f>Lists!$A$2:$A$6</xm:f>
          </x14:formula1>
          <xm:sqref>C3:C27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8FCAC-82D4-6641-8016-2AF018EF910D}">
  <dimension ref="A1:M34"/>
  <sheetViews>
    <sheetView workbookViewId="0">
      <selection activeCell="B3" sqref="B3:C12"/>
    </sheetView>
  </sheetViews>
  <sheetFormatPr baseColWidth="10" defaultRowHeight="15" x14ac:dyDescent="0.2"/>
  <cols>
    <col min="1" max="1" width="40.5" customWidth="1"/>
    <col min="2" max="2" width="17" customWidth="1"/>
    <col min="3" max="3" width="11" customWidth="1"/>
    <col min="4" max="4" width="19.83203125" customWidth="1"/>
    <col min="5" max="5" width="29.6640625" customWidth="1"/>
  </cols>
  <sheetData>
    <row r="1" spans="1:13" s="11" customFormat="1" ht="21" x14ac:dyDescent="0.25">
      <c r="A1" s="25" t="s">
        <v>70</v>
      </c>
      <c r="B1" s="25"/>
      <c r="C1" s="25"/>
      <c r="D1" s="25"/>
      <c r="E1" s="25"/>
    </row>
    <row r="2" spans="1:13" s="12" customFormat="1" ht="34" x14ac:dyDescent="0.2">
      <c r="A2" s="12" t="s">
        <v>71</v>
      </c>
      <c r="B2" s="13" t="s">
        <v>58</v>
      </c>
      <c r="C2" s="14" t="s">
        <v>62</v>
      </c>
      <c r="D2" s="12" t="s">
        <v>60</v>
      </c>
      <c r="E2" s="12" t="s">
        <v>61</v>
      </c>
    </row>
    <row r="3" spans="1:13" s="3" customFormat="1" ht="16" x14ac:dyDescent="0.2">
      <c r="B3" s="5"/>
    </row>
    <row r="4" spans="1:13" s="3" customFormat="1" ht="16" x14ac:dyDescent="0.2">
      <c r="B4" s="5"/>
    </row>
    <row r="5" spans="1:13" s="3" customFormat="1" ht="16" x14ac:dyDescent="0.2">
      <c r="B5" s="5"/>
    </row>
    <row r="6" spans="1:13" s="3" customFormat="1" ht="16" x14ac:dyDescent="0.2">
      <c r="B6" s="5"/>
    </row>
    <row r="7" spans="1:13" s="3" customFormat="1" ht="16" x14ac:dyDescent="0.2">
      <c r="B7" s="5"/>
    </row>
    <row r="8" spans="1:13" s="3" customFormat="1" ht="16" x14ac:dyDescent="0.2">
      <c r="B8" s="5"/>
    </row>
    <row r="9" spans="1:13" s="3" customFormat="1" ht="16" x14ac:dyDescent="0.2">
      <c r="B9" s="5"/>
    </row>
    <row r="10" spans="1:13" s="3" customFormat="1" ht="16" x14ac:dyDescent="0.2">
      <c r="B10" s="5"/>
      <c r="M10" s="4"/>
    </row>
    <row r="11" spans="1:13" s="3" customFormat="1" ht="16" x14ac:dyDescent="0.2">
      <c r="B11" s="5"/>
    </row>
    <row r="12" spans="1:13" s="3" customFormat="1" ht="16" x14ac:dyDescent="0.2">
      <c r="B12" s="5"/>
    </row>
    <row r="13" spans="1:13" s="3" customFormat="1" ht="16" x14ac:dyDescent="0.2"/>
    <row r="14" spans="1:13" s="3" customFormat="1" ht="16" x14ac:dyDescent="0.2"/>
    <row r="15" spans="1:13" s="3" customFormat="1" ht="16" x14ac:dyDescent="0.2"/>
    <row r="16" spans="1:13" s="3" customFormat="1" ht="16" x14ac:dyDescent="0.2"/>
    <row r="17" spans="1:2" s="3" customFormat="1" ht="16" x14ac:dyDescent="0.2"/>
    <row r="18" spans="1:2" s="3" customFormat="1" ht="16" x14ac:dyDescent="0.2"/>
    <row r="19" spans="1:2" s="3" customFormat="1" ht="16" x14ac:dyDescent="0.2"/>
    <row r="20" spans="1:2" s="3" customFormat="1" ht="16" x14ac:dyDescent="0.2"/>
    <row r="21" spans="1:2" s="3" customFormat="1" ht="16" x14ac:dyDescent="0.2"/>
    <row r="22" spans="1:2" s="3" customFormat="1" ht="16" x14ac:dyDescent="0.2"/>
    <row r="23" spans="1:2" s="3" customFormat="1" ht="16" x14ac:dyDescent="0.2"/>
    <row r="24" spans="1:2" s="3" customFormat="1" ht="16" x14ac:dyDescent="0.2"/>
    <row r="25" spans="1:2" s="3" customFormat="1" ht="16" x14ac:dyDescent="0.2"/>
    <row r="26" spans="1:2" s="3" customFormat="1" ht="16" x14ac:dyDescent="0.2"/>
    <row r="27" spans="1:2" s="3" customFormat="1" ht="16" x14ac:dyDescent="0.2"/>
    <row r="28" spans="1:2" s="3" customFormat="1" ht="16" x14ac:dyDescent="0.2"/>
    <row r="29" spans="1:2" s="3" customFormat="1" ht="16" x14ac:dyDescent="0.2">
      <c r="A29" s="3" t="s">
        <v>59</v>
      </c>
      <c r="B29" s="5">
        <f>SUMIF(C:C, "current", B:B)</f>
        <v>0</v>
      </c>
    </row>
    <row r="30" spans="1:2" s="3" customFormat="1" ht="16" x14ac:dyDescent="0.2">
      <c r="A30" s="3" t="s">
        <v>68</v>
      </c>
      <c r="B30" s="5">
        <f>SUMIF(C:C, "1 - 30 Days", B:B)</f>
        <v>0</v>
      </c>
    </row>
    <row r="31" spans="1:2" s="3" customFormat="1" ht="16" x14ac:dyDescent="0.2">
      <c r="A31" s="3" t="s">
        <v>67</v>
      </c>
      <c r="B31" s="5">
        <f>SUMIF(C:C, "31 - 60 Days", B:B)</f>
        <v>0</v>
      </c>
    </row>
    <row r="32" spans="1:2" s="3" customFormat="1" ht="16" x14ac:dyDescent="0.2">
      <c r="A32" s="3" t="s">
        <v>65</v>
      </c>
      <c r="B32" s="5">
        <f>SUMIF(C:C, "61 - 90 Days", B:B)</f>
        <v>0</v>
      </c>
    </row>
    <row r="33" spans="1:2" s="3" customFormat="1" ht="16" x14ac:dyDescent="0.2">
      <c r="A33" s="3" t="s">
        <v>66</v>
      </c>
      <c r="B33" s="5">
        <f>SUMIF(C:C, "90+ Days", B:B)</f>
        <v>0</v>
      </c>
    </row>
    <row r="34" spans="1:2" ht="16" x14ac:dyDescent="0.2">
      <c r="A34" s="3" t="s">
        <v>82</v>
      </c>
      <c r="B34" s="16">
        <f>SUM(B29:B33)</f>
        <v>0</v>
      </c>
    </row>
  </sheetData>
  <mergeCells count="1">
    <mergeCell ref="A1:E1"/>
  </mergeCells>
  <conditionalFormatting sqref="C3:C27">
    <cfRule type="containsText" dxfId="10" priority="1" operator="containsText" text="Current">
      <formula>NOT(ISERROR(SEARCH("Current",C3)))</formula>
    </cfRule>
    <cfRule type="containsText" dxfId="9" priority="2" operator="containsText" text="1 - 30 Days">
      <formula>NOT(ISERROR(SEARCH("1 - 30 Days",C3)))</formula>
    </cfRule>
    <cfRule type="containsText" dxfId="8" priority="3" operator="containsText" text="31 - 60 Days">
      <formula>NOT(ISERROR(SEARCH("31 - 60 Days",C3)))</formula>
    </cfRule>
    <cfRule type="containsText" dxfId="7" priority="4" operator="containsText" text="61 - 90 Days">
      <formula>NOT(ISERROR(SEARCH("61 - 90 Days",C3)))</formula>
    </cfRule>
    <cfRule type="containsText" dxfId="6" priority="5" operator="containsText" text="90+ Days">
      <formula>NOT(ISERROR(SEARCH("90+ Days",C3)))</formula>
    </cfRule>
  </conditionalFormatting>
  <pageMargins left="0.5" right="0.5" top="0.5" bottom="0.5" header="0.5" footer="0.5"/>
  <pageSetup orientation="landscape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218D7D-5CB5-4C4C-BFFA-2058C050CCB1}">
          <x14:formula1>
            <xm:f>Lists!$A$2:$A$6</xm:f>
          </x14:formula1>
          <xm:sqref>C3:C27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2E87D-95B2-0F48-B964-C07BEC2400EB}">
  <dimension ref="A1:H55"/>
  <sheetViews>
    <sheetView topLeftCell="A36" workbookViewId="0">
      <selection activeCell="D64" sqref="D64"/>
    </sheetView>
  </sheetViews>
  <sheetFormatPr baseColWidth="10" defaultColWidth="21.1640625" defaultRowHeight="16" x14ac:dyDescent="0.2"/>
  <cols>
    <col min="1" max="1" width="12.6640625" style="3" customWidth="1"/>
    <col min="2" max="2" width="14" style="3" bestFit="1" customWidth="1"/>
    <col min="3" max="3" width="14.5" style="3" customWidth="1"/>
    <col min="4" max="4" width="13.6640625" style="3" bestFit="1" customWidth="1"/>
    <col min="5" max="5" width="13.33203125" style="3" customWidth="1"/>
    <col min="6" max="6" width="10.33203125" style="3" customWidth="1"/>
    <col min="7" max="7" width="10.5" style="3" customWidth="1"/>
    <col min="8" max="16384" width="21.1640625" style="3"/>
  </cols>
  <sheetData>
    <row r="1" spans="1:8" ht="21" x14ac:dyDescent="0.25">
      <c r="A1" s="25" t="s">
        <v>83</v>
      </c>
      <c r="B1" s="25"/>
      <c r="C1" s="25"/>
      <c r="D1" s="25"/>
      <c r="E1" s="25"/>
      <c r="F1" s="25"/>
      <c r="G1" s="25"/>
    </row>
    <row r="2" spans="1:8" ht="21" x14ac:dyDescent="0.25">
      <c r="F2" s="26" t="s">
        <v>81</v>
      </c>
      <c r="G2" s="26"/>
      <c r="H2" s="38"/>
    </row>
    <row r="3" spans="1:8" s="39" customFormat="1" ht="34" x14ac:dyDescent="0.2">
      <c r="A3" s="13" t="s">
        <v>12</v>
      </c>
      <c r="B3" s="12" t="s">
        <v>13</v>
      </c>
      <c r="F3" s="12" t="s">
        <v>74</v>
      </c>
      <c r="G3" s="12" t="s">
        <v>75</v>
      </c>
    </row>
    <row r="4" spans="1:8" x14ac:dyDescent="0.2">
      <c r="A4" s="4" t="s">
        <v>7</v>
      </c>
      <c r="B4" s="21">
        <f>'YTD Profit &amp; Loss Summary'!B3</f>
        <v>0</v>
      </c>
      <c r="F4" s="40" t="s">
        <v>76</v>
      </c>
      <c r="G4" s="3" t="e">
        <f>B5/C14</f>
        <v>#DIV/0!</v>
      </c>
    </row>
    <row r="5" spans="1:8" x14ac:dyDescent="0.2">
      <c r="A5" s="4" t="s">
        <v>9</v>
      </c>
      <c r="B5" s="21">
        <f>'YTD Profit &amp; Loss Summary'!B5</f>
        <v>0</v>
      </c>
      <c r="F5" s="40" t="s">
        <v>77</v>
      </c>
      <c r="G5" s="3" t="e">
        <f>B6/C14</f>
        <v>#DIV/0!</v>
      </c>
    </row>
    <row r="6" spans="1:8" x14ac:dyDescent="0.2">
      <c r="A6" s="4" t="s">
        <v>11</v>
      </c>
      <c r="B6" s="21">
        <f>'YTD Profit &amp; Loss Summary'!B7</f>
        <v>0</v>
      </c>
      <c r="F6" s="40" t="s">
        <v>78</v>
      </c>
      <c r="G6" s="3" t="e">
        <f>C27/(F23+F24+F25)</f>
        <v>#DIV/0!</v>
      </c>
    </row>
    <row r="7" spans="1:8" s="19" customFormat="1" x14ac:dyDescent="0.2">
      <c r="A7" s="4" t="s">
        <v>14</v>
      </c>
      <c r="B7" s="21">
        <f>'Balance Sheet Snapshot'!B3</f>
        <v>0</v>
      </c>
      <c r="F7" s="40" t="s">
        <v>79</v>
      </c>
      <c r="G7" s="37" t="e">
        <f>(C53/B4)*180</f>
        <v>#DIV/0!</v>
      </c>
    </row>
    <row r="8" spans="1:8" ht="34" x14ac:dyDescent="0.2">
      <c r="A8" s="20" t="s">
        <v>15</v>
      </c>
      <c r="B8" s="22">
        <f>'Accounts Receivable Aging'!B34</f>
        <v>0</v>
      </c>
      <c r="F8" s="41" t="s">
        <v>80</v>
      </c>
      <c r="G8" s="42" t="e">
        <f>(F53/C15/60000)*180</f>
        <v>#DIV/0!</v>
      </c>
    </row>
    <row r="9" spans="1:8" ht="34" x14ac:dyDescent="0.2">
      <c r="A9" s="18" t="s">
        <v>16</v>
      </c>
      <c r="B9" s="22">
        <f>'Accounts Payable Aging'!B34</f>
        <v>0</v>
      </c>
      <c r="G9" s="37"/>
    </row>
    <row r="12" spans="1:8" ht="21" x14ac:dyDescent="0.25">
      <c r="B12" s="25" t="s">
        <v>28</v>
      </c>
      <c r="C12" s="25"/>
      <c r="D12" s="25"/>
      <c r="E12" s="25"/>
      <c r="F12" s="25"/>
    </row>
    <row r="13" spans="1:8" s="4" customFormat="1" ht="34" x14ac:dyDescent="0.2">
      <c r="B13" s="13" t="str" cm="1">
        <f t="array" ref="B13:F13">'YTD Profit &amp; Loss Summary'!A2:E2</f>
        <v>Account Category</v>
      </c>
      <c r="C13" s="12" t="str">
        <v>YTD Actual</v>
      </c>
      <c r="D13" s="12" t="str">
        <v>YTD Budget</v>
      </c>
      <c r="E13" s="12" t="str">
        <v>Variance ($)</v>
      </c>
      <c r="F13" s="13" t="str">
        <v>Variance (%)</v>
      </c>
    </row>
    <row r="14" spans="1:8" ht="17" x14ac:dyDescent="0.2">
      <c r="B14" s="18" t="str" cm="1">
        <f t="array" ref="B14:F14">'YTD Profit &amp; Loss Summary'!A3:E3</f>
        <v>Revenue</v>
      </c>
      <c r="C14" s="21">
        <v>0</v>
      </c>
      <c r="D14" s="21">
        <v>0</v>
      </c>
      <c r="E14" s="21">
        <v>0</v>
      </c>
      <c r="F14" s="10" t="e">
        <v>#DIV/0!</v>
      </c>
    </row>
    <row r="15" spans="1:8" ht="17" x14ac:dyDescent="0.2">
      <c r="B15" s="18" t="str" cm="1">
        <f t="array" ref="B15:F15">'YTD Profit &amp; Loss Summary'!A4:E4</f>
        <v>COGS</v>
      </c>
      <c r="C15" s="21">
        <v>0</v>
      </c>
      <c r="D15" s="21">
        <v>0</v>
      </c>
      <c r="E15" s="21">
        <v>0</v>
      </c>
      <c r="F15" s="10" t="e">
        <v>#DIV/0!</v>
      </c>
    </row>
    <row r="16" spans="1:8" ht="17" x14ac:dyDescent="0.2">
      <c r="B16" s="18" t="str" cm="1">
        <f t="array" ref="B16:F16">'YTD Profit &amp; Loss Summary'!A5:E5</f>
        <v>Gross Profit</v>
      </c>
      <c r="C16" s="21">
        <v>0</v>
      </c>
      <c r="D16" s="21">
        <v>0</v>
      </c>
      <c r="E16" s="21">
        <v>0</v>
      </c>
      <c r="F16" s="10" t="e">
        <v>#DIV/0!</v>
      </c>
    </row>
    <row r="17" spans="1:7" ht="34" x14ac:dyDescent="0.2">
      <c r="B17" s="18" t="str" cm="1">
        <f t="array" ref="B17:F17">'YTD Profit &amp; Loss Summary'!A6:E6</f>
        <v>Operating Expenses</v>
      </c>
      <c r="C17" s="21">
        <v>0</v>
      </c>
      <c r="D17" s="21">
        <v>0</v>
      </c>
      <c r="E17" s="21">
        <v>0</v>
      </c>
      <c r="F17" s="10" t="e">
        <v>#DIV/0!</v>
      </c>
    </row>
    <row r="18" spans="1:7" ht="17" x14ac:dyDescent="0.2">
      <c r="B18" s="18" t="str" cm="1">
        <f t="array" ref="B18:F18">'YTD Profit &amp; Loss Summary'!A7:E7</f>
        <v>Net Income</v>
      </c>
      <c r="C18" s="21">
        <v>0</v>
      </c>
      <c r="D18" s="21">
        <v>0</v>
      </c>
      <c r="E18" s="21">
        <v>0</v>
      </c>
      <c r="F18" s="10" t="e">
        <v>#DIV/0!</v>
      </c>
    </row>
    <row r="21" spans="1:7" ht="21" x14ac:dyDescent="0.25">
      <c r="B21" s="25" t="s">
        <v>27</v>
      </c>
      <c r="C21" s="25"/>
      <c r="D21" s="25"/>
      <c r="E21" s="25"/>
      <c r="F21" s="25"/>
    </row>
    <row r="22" spans="1:7" s="23" customFormat="1" ht="34" x14ac:dyDescent="0.2">
      <c r="B22" s="12" t="str">
        <f>'Balance Sheet Snapshot'!A2</f>
        <v>Assets</v>
      </c>
      <c r="C22" s="12" t="str">
        <f>'Balance Sheet Snapshot'!B2</f>
        <v>Amount ($)</v>
      </c>
      <c r="E22" s="13" t="str">
        <f>'Balance Sheet Snapshot'!C2</f>
        <v>Liabilities &amp; Equity</v>
      </c>
      <c r="F22" s="12" t="str">
        <f>'Balance Sheet Snapshot'!D2</f>
        <v>Amount ($)</v>
      </c>
    </row>
    <row r="23" spans="1:7" ht="34" x14ac:dyDescent="0.2">
      <c r="B23" s="20" t="str">
        <f>'Balance Sheet Snapshot'!A3</f>
        <v>Cash &amp; Equivalents</v>
      </c>
      <c r="C23" s="22">
        <f>'Balance Sheet Snapshot'!B3</f>
        <v>0</v>
      </c>
      <c r="D23" s="19"/>
      <c r="E23" s="20" t="str">
        <f>'Balance Sheet Snapshot'!C3</f>
        <v>Accounts Payable</v>
      </c>
      <c r="F23" s="22">
        <f>'Balance Sheet Snapshot'!D3</f>
        <v>0</v>
      </c>
    </row>
    <row r="24" spans="1:7" ht="34" x14ac:dyDescent="0.2">
      <c r="B24" s="20" t="str">
        <f>'Balance Sheet Snapshot'!A4</f>
        <v>Accounts Receivable</v>
      </c>
      <c r="C24" s="22">
        <f>'Balance Sheet Snapshot'!B4</f>
        <v>0</v>
      </c>
      <c r="D24" s="19"/>
      <c r="E24" s="20" t="str">
        <f>'Balance Sheet Snapshot'!C4</f>
        <v>Payroll Liabilities</v>
      </c>
      <c r="F24" s="22">
        <f>'Balance Sheet Snapshot'!D4</f>
        <v>0</v>
      </c>
    </row>
    <row r="25" spans="1:7" ht="17" x14ac:dyDescent="0.2">
      <c r="B25" s="20" t="str">
        <f>'Balance Sheet Snapshot'!A5</f>
        <v>Inventory</v>
      </c>
      <c r="C25" s="22">
        <f>'Balance Sheet Snapshot'!B5</f>
        <v>0</v>
      </c>
      <c r="D25" s="19"/>
      <c r="E25" s="20" t="str">
        <f>'Balance Sheet Snapshot'!C5</f>
        <v>Loans Payable</v>
      </c>
      <c r="F25" s="22">
        <f>'Balance Sheet Snapshot'!D5</f>
        <v>0</v>
      </c>
    </row>
    <row r="26" spans="1:7" ht="34" x14ac:dyDescent="0.2">
      <c r="B26" s="20" t="str">
        <f>'Balance Sheet Snapshot'!A6</f>
        <v>Fixed Assets (net)</v>
      </c>
      <c r="C26" s="22">
        <f>'Balance Sheet Snapshot'!B6</f>
        <v>0</v>
      </c>
      <c r="D26" s="19"/>
      <c r="E26" s="20" t="str">
        <f>'Balance Sheet Snapshot'!C6</f>
        <v>Equity</v>
      </c>
      <c r="F26" s="22">
        <f>'Balance Sheet Snapshot'!D6</f>
        <v>0</v>
      </c>
    </row>
    <row r="27" spans="1:7" ht="34" x14ac:dyDescent="0.2">
      <c r="B27" s="20" t="str">
        <f>'Balance Sheet Snapshot'!A7</f>
        <v>Total Assets</v>
      </c>
      <c r="C27" s="22">
        <f>'Balance Sheet Snapshot'!B7</f>
        <v>0</v>
      </c>
      <c r="D27" s="19"/>
      <c r="E27" s="20" t="str">
        <f>'Balance Sheet Snapshot'!C7</f>
        <v>Total Liab + Equity</v>
      </c>
      <c r="F27" s="22">
        <f>'Balance Sheet Snapshot'!D7</f>
        <v>0</v>
      </c>
    </row>
    <row r="30" spans="1:7" ht="21" x14ac:dyDescent="0.25">
      <c r="A30" s="25" t="s">
        <v>48</v>
      </c>
      <c r="B30" s="25"/>
      <c r="C30" s="25"/>
      <c r="D30" s="25"/>
      <c r="E30" s="25"/>
      <c r="F30" s="25"/>
      <c r="G30" s="25"/>
    </row>
    <row r="31" spans="1:7" s="7" customFormat="1" x14ac:dyDescent="0.2">
      <c r="A31" s="7" t="str">
        <f>'Budget vs Actual (Monthly Trend'!A2</f>
        <v>Month</v>
      </c>
      <c r="B31" s="7" t="str">
        <f>'Budget vs Actual (Monthly Trend'!B2</f>
        <v>Revenue Actual</v>
      </c>
      <c r="C31" s="7" t="str">
        <f>'Budget vs Actual (Monthly Trend'!C2</f>
        <v>Revenue Budget</v>
      </c>
      <c r="D31" s="7" t="str">
        <f>'Budget vs Actual (Monthly Trend'!D2</f>
        <v>Expense Actual</v>
      </c>
      <c r="E31" s="7" t="str">
        <f>'Budget vs Actual (Monthly Trend'!E2</f>
        <v>Expense Budget</v>
      </c>
      <c r="F31" s="7" t="str">
        <f>'Budget vs Actual (Monthly Trend'!F2</f>
        <v>Net Actual</v>
      </c>
      <c r="G31" s="7" t="str">
        <f>'Budget vs Actual (Monthly Trend'!G2</f>
        <v>Net Budget</v>
      </c>
    </row>
    <row r="32" spans="1:7" x14ac:dyDescent="0.2">
      <c r="A32" s="3" t="str">
        <f>'Budget vs Actual (Monthly Trend'!A3</f>
        <v>Jan</v>
      </c>
      <c r="B32" s="21">
        <f>'Budget vs Actual (Monthly Trend'!B3</f>
        <v>0</v>
      </c>
      <c r="C32" s="21">
        <f>'Budget vs Actual (Monthly Trend'!C3</f>
        <v>0</v>
      </c>
      <c r="D32" s="21">
        <f>'Budget vs Actual (Monthly Trend'!D3</f>
        <v>0</v>
      </c>
      <c r="E32" s="21">
        <f>'Budget vs Actual (Monthly Trend'!E3</f>
        <v>0</v>
      </c>
      <c r="F32" s="21">
        <f>'Budget vs Actual (Monthly Trend'!F3</f>
        <v>0</v>
      </c>
      <c r="G32" s="21">
        <f>'Budget vs Actual (Monthly Trend'!G3</f>
        <v>0</v>
      </c>
    </row>
    <row r="33" spans="1:7" x14ac:dyDescent="0.2">
      <c r="A33" s="3" t="str">
        <f>'Budget vs Actual (Monthly Trend'!A4</f>
        <v>Feb</v>
      </c>
      <c r="B33" s="21">
        <f>'Budget vs Actual (Monthly Trend'!B4</f>
        <v>0</v>
      </c>
      <c r="C33" s="21">
        <f>'Budget vs Actual (Monthly Trend'!C4</f>
        <v>0</v>
      </c>
      <c r="D33" s="21">
        <f>'Budget vs Actual (Monthly Trend'!D4</f>
        <v>0</v>
      </c>
      <c r="E33" s="21">
        <f>'Budget vs Actual (Monthly Trend'!E4</f>
        <v>0</v>
      </c>
      <c r="F33" s="21">
        <f>'Budget vs Actual (Monthly Trend'!F4</f>
        <v>0</v>
      </c>
      <c r="G33" s="21">
        <f>'Budget vs Actual (Monthly Trend'!G4</f>
        <v>0</v>
      </c>
    </row>
    <row r="34" spans="1:7" x14ac:dyDescent="0.2">
      <c r="A34" s="3" t="str">
        <f>'Budget vs Actual (Monthly Trend'!A5</f>
        <v>March</v>
      </c>
      <c r="B34" s="21">
        <f>'Budget vs Actual (Monthly Trend'!B5</f>
        <v>0</v>
      </c>
      <c r="C34" s="21">
        <f>'Budget vs Actual (Monthly Trend'!C5</f>
        <v>0</v>
      </c>
      <c r="D34" s="21">
        <f>'Budget vs Actual (Monthly Trend'!D5</f>
        <v>0</v>
      </c>
      <c r="E34" s="21">
        <f>'Budget vs Actual (Monthly Trend'!E5</f>
        <v>0</v>
      </c>
      <c r="F34" s="21">
        <f>'Budget vs Actual (Monthly Trend'!F5</f>
        <v>0</v>
      </c>
      <c r="G34" s="21">
        <f>'Budget vs Actual (Monthly Trend'!G5</f>
        <v>0</v>
      </c>
    </row>
    <row r="35" spans="1:7" x14ac:dyDescent="0.2">
      <c r="A35" s="3" t="str">
        <f>'Budget vs Actual (Monthly Trend'!A6</f>
        <v>April</v>
      </c>
      <c r="B35" s="21">
        <f>'Budget vs Actual (Monthly Trend'!B6</f>
        <v>0</v>
      </c>
      <c r="C35" s="21">
        <f>'Budget vs Actual (Monthly Trend'!C6</f>
        <v>0</v>
      </c>
      <c r="D35" s="21">
        <f>'Budget vs Actual (Monthly Trend'!D6</f>
        <v>0</v>
      </c>
      <c r="E35" s="21">
        <f>'Budget vs Actual (Monthly Trend'!E6</f>
        <v>0</v>
      </c>
      <c r="F35" s="21">
        <f>'Budget vs Actual (Monthly Trend'!F6</f>
        <v>0</v>
      </c>
      <c r="G35" s="21">
        <f>'Budget vs Actual (Monthly Trend'!G6</f>
        <v>0</v>
      </c>
    </row>
    <row r="36" spans="1:7" x14ac:dyDescent="0.2">
      <c r="A36" s="3" t="str">
        <f>'Budget vs Actual (Monthly Trend'!A7</f>
        <v>May</v>
      </c>
      <c r="B36" s="21">
        <f>'Budget vs Actual (Monthly Trend'!B7</f>
        <v>0</v>
      </c>
      <c r="C36" s="21">
        <f>'Budget vs Actual (Monthly Trend'!C7</f>
        <v>0</v>
      </c>
      <c r="D36" s="21">
        <f>'Budget vs Actual (Monthly Trend'!D7</f>
        <v>0</v>
      </c>
      <c r="E36" s="21">
        <f>'Budget vs Actual (Monthly Trend'!E7</f>
        <v>0</v>
      </c>
      <c r="F36" s="21">
        <f>'Budget vs Actual (Monthly Trend'!F7</f>
        <v>0</v>
      </c>
      <c r="G36" s="21">
        <f>'Budget vs Actual (Monthly Trend'!G7</f>
        <v>0</v>
      </c>
    </row>
    <row r="37" spans="1:7" x14ac:dyDescent="0.2">
      <c r="A37" s="3" t="str">
        <f>'Budget vs Actual (Monthly Trend'!A8</f>
        <v>June</v>
      </c>
      <c r="B37" s="21">
        <f>'Budget vs Actual (Monthly Trend'!B8</f>
        <v>0</v>
      </c>
      <c r="C37" s="21">
        <f>'Budget vs Actual (Monthly Trend'!C8</f>
        <v>0</v>
      </c>
      <c r="D37" s="21">
        <f>'Budget vs Actual (Monthly Trend'!D8</f>
        <v>0</v>
      </c>
      <c r="E37" s="21">
        <f>'Budget vs Actual (Monthly Trend'!E8</f>
        <v>0</v>
      </c>
      <c r="F37" s="21">
        <f>'Budget vs Actual (Monthly Trend'!F8</f>
        <v>0</v>
      </c>
      <c r="G37" s="21">
        <f>'Budget vs Actual (Monthly Trend'!G8</f>
        <v>0</v>
      </c>
    </row>
    <row r="38" spans="1:7" x14ac:dyDescent="0.2">
      <c r="A38" s="3" t="str">
        <f>'Budget vs Actual (Monthly Trend'!A9</f>
        <v>July</v>
      </c>
      <c r="B38" s="21">
        <f>'Budget vs Actual (Monthly Trend'!B9</f>
        <v>0</v>
      </c>
      <c r="C38" s="21">
        <f>'Budget vs Actual (Monthly Trend'!C9</f>
        <v>0</v>
      </c>
      <c r="D38" s="21">
        <f>'Budget vs Actual (Monthly Trend'!D9</f>
        <v>0</v>
      </c>
      <c r="E38" s="21">
        <f>'Budget vs Actual (Monthly Trend'!E9</f>
        <v>0</v>
      </c>
      <c r="F38" s="21">
        <f>'Budget vs Actual (Monthly Trend'!F9</f>
        <v>0</v>
      </c>
      <c r="G38" s="21">
        <f>'Budget vs Actual (Monthly Trend'!G9</f>
        <v>0</v>
      </c>
    </row>
    <row r="39" spans="1:7" x14ac:dyDescent="0.2">
      <c r="A39" s="3" t="str">
        <f>'Budget vs Actual (Monthly Trend'!A10</f>
        <v>August</v>
      </c>
      <c r="B39" s="21">
        <f>'Budget vs Actual (Monthly Trend'!B10</f>
        <v>0</v>
      </c>
      <c r="C39" s="21">
        <f>'Budget vs Actual (Monthly Trend'!C10</f>
        <v>0</v>
      </c>
      <c r="D39" s="21">
        <f>'Budget vs Actual (Monthly Trend'!D10</f>
        <v>0</v>
      </c>
      <c r="E39" s="21">
        <f>'Budget vs Actual (Monthly Trend'!E10</f>
        <v>0</v>
      </c>
      <c r="F39" s="21">
        <f>'Budget vs Actual (Monthly Trend'!F10</f>
        <v>0</v>
      </c>
      <c r="G39" s="21">
        <f>'Budget vs Actual (Monthly Trend'!G10</f>
        <v>0</v>
      </c>
    </row>
    <row r="40" spans="1:7" x14ac:dyDescent="0.2">
      <c r="A40" s="3" t="str">
        <f>'Budget vs Actual (Monthly Trend'!A11</f>
        <v>September</v>
      </c>
      <c r="B40" s="21">
        <f>'Budget vs Actual (Monthly Trend'!B11</f>
        <v>0</v>
      </c>
      <c r="C40" s="21">
        <f>'Budget vs Actual (Monthly Trend'!C11</f>
        <v>0</v>
      </c>
      <c r="D40" s="21">
        <f>'Budget vs Actual (Monthly Trend'!D11</f>
        <v>0</v>
      </c>
      <c r="E40" s="21">
        <f>'Budget vs Actual (Monthly Trend'!E11</f>
        <v>0</v>
      </c>
      <c r="F40" s="21">
        <f>'Budget vs Actual (Monthly Trend'!F11</f>
        <v>0</v>
      </c>
      <c r="G40" s="21">
        <f>'Budget vs Actual (Monthly Trend'!G11</f>
        <v>0</v>
      </c>
    </row>
    <row r="41" spans="1:7" x14ac:dyDescent="0.2">
      <c r="A41" s="3" t="str">
        <f>'Budget vs Actual (Monthly Trend'!A12</f>
        <v>October</v>
      </c>
      <c r="B41" s="21">
        <f>'Budget vs Actual (Monthly Trend'!B12</f>
        <v>0</v>
      </c>
      <c r="C41" s="21">
        <f>'Budget vs Actual (Monthly Trend'!C12</f>
        <v>0</v>
      </c>
      <c r="D41" s="21">
        <f>'Budget vs Actual (Monthly Trend'!D12</f>
        <v>0</v>
      </c>
      <c r="E41" s="21">
        <f>'Budget vs Actual (Monthly Trend'!E12</f>
        <v>0</v>
      </c>
      <c r="F41" s="21">
        <f>'Budget vs Actual (Monthly Trend'!F12</f>
        <v>0</v>
      </c>
      <c r="G41" s="21">
        <f>'Budget vs Actual (Monthly Trend'!G12</f>
        <v>0</v>
      </c>
    </row>
    <row r="42" spans="1:7" x14ac:dyDescent="0.2">
      <c r="A42" s="3" t="str">
        <f>'Budget vs Actual (Monthly Trend'!A13</f>
        <v>November</v>
      </c>
      <c r="B42" s="21">
        <f>'Budget vs Actual (Monthly Trend'!B13</f>
        <v>0</v>
      </c>
      <c r="C42" s="21">
        <f>'Budget vs Actual (Monthly Trend'!C13</f>
        <v>0</v>
      </c>
      <c r="D42" s="21">
        <f>'Budget vs Actual (Monthly Trend'!D13</f>
        <v>0</v>
      </c>
      <c r="E42" s="21">
        <f>'Budget vs Actual (Monthly Trend'!E13</f>
        <v>0</v>
      </c>
      <c r="F42" s="21">
        <f>'Budget vs Actual (Monthly Trend'!F13</f>
        <v>0</v>
      </c>
      <c r="G42" s="21">
        <f>'Budget vs Actual (Monthly Trend'!G13</f>
        <v>0</v>
      </c>
    </row>
    <row r="43" spans="1:7" x14ac:dyDescent="0.2">
      <c r="A43" s="3" t="str">
        <f>'Budget vs Actual (Monthly Trend'!A14</f>
        <v>December</v>
      </c>
      <c r="B43" s="21">
        <f>'Budget vs Actual (Monthly Trend'!B14</f>
        <v>0</v>
      </c>
      <c r="C43" s="21">
        <f>'Budget vs Actual (Monthly Trend'!C14</f>
        <v>0</v>
      </c>
      <c r="D43" s="21">
        <f>'Budget vs Actual (Monthly Trend'!D14</f>
        <v>0</v>
      </c>
      <c r="E43" s="21">
        <f>'Budget vs Actual (Monthly Trend'!E14</f>
        <v>0</v>
      </c>
      <c r="F43" s="21">
        <f>'Budget vs Actual (Monthly Trend'!F14</f>
        <v>0</v>
      </c>
      <c r="G43" s="21">
        <f>'Budget vs Actual (Monthly Trend'!G14</f>
        <v>0</v>
      </c>
    </row>
    <row r="44" spans="1:7" x14ac:dyDescent="0.2">
      <c r="A44" s="4" t="str">
        <f>'Budget vs Actual (Monthly Trend'!A15</f>
        <v>Total</v>
      </c>
      <c r="B44" s="24">
        <f>'Budget vs Actual (Monthly Trend'!B15</f>
        <v>0</v>
      </c>
      <c r="C44" s="24">
        <f>'Budget vs Actual (Monthly Trend'!C15</f>
        <v>0</v>
      </c>
      <c r="D44" s="24">
        <f>'Budget vs Actual (Monthly Trend'!D15</f>
        <v>0</v>
      </c>
      <c r="E44" s="24">
        <f>'Budget vs Actual (Monthly Trend'!E15</f>
        <v>0</v>
      </c>
      <c r="F44" s="24">
        <f>'Budget vs Actual (Monthly Trend'!F15</f>
        <v>0</v>
      </c>
      <c r="G44" s="24">
        <f>'Budget vs Actual (Monthly Trend'!G15</f>
        <v>0</v>
      </c>
    </row>
    <row r="47" spans="1:7" ht="21" x14ac:dyDescent="0.25">
      <c r="B47" s="26" t="s">
        <v>64</v>
      </c>
      <c r="C47" s="26"/>
      <c r="D47" s="17"/>
      <c r="E47" s="26" t="s">
        <v>70</v>
      </c>
      <c r="F47" s="26"/>
    </row>
    <row r="48" spans="1:7" x14ac:dyDescent="0.2">
      <c r="B48" s="27" t="str">
        <f>'Accounts Receivable Aging'!A29</f>
        <v>Current</v>
      </c>
      <c r="C48" s="28">
        <f>'Accounts Receivable Aging'!B29</f>
        <v>0</v>
      </c>
      <c r="E48" s="27" t="str">
        <f>'Accounts Payable Aging'!A29</f>
        <v>Current</v>
      </c>
      <c r="F48" s="28">
        <f>'Accounts Payable Aging'!B29</f>
        <v>0</v>
      </c>
    </row>
    <row r="49" spans="2:6" x14ac:dyDescent="0.2">
      <c r="B49" s="29" t="str">
        <f>'Accounts Receivable Aging'!A30</f>
        <v>1 - 30 Days</v>
      </c>
      <c r="C49" s="30">
        <f>'Accounts Receivable Aging'!B30</f>
        <v>0</v>
      </c>
      <c r="E49" s="29" t="str">
        <f>'Accounts Payable Aging'!A30</f>
        <v>1 - 30 Days</v>
      </c>
      <c r="F49" s="30">
        <f>'Accounts Payable Aging'!B30</f>
        <v>0</v>
      </c>
    </row>
    <row r="50" spans="2:6" x14ac:dyDescent="0.2">
      <c r="B50" s="31" t="str">
        <f>'Accounts Receivable Aging'!A31</f>
        <v>31 - 60 Days</v>
      </c>
      <c r="C50" s="32">
        <f>'Accounts Receivable Aging'!B31</f>
        <v>0</v>
      </c>
      <c r="E50" s="31" t="str">
        <f>'Accounts Payable Aging'!A31</f>
        <v>31 - 60 Days</v>
      </c>
      <c r="F50" s="32">
        <f>'Accounts Payable Aging'!B31</f>
        <v>0</v>
      </c>
    </row>
    <row r="51" spans="2:6" x14ac:dyDescent="0.2">
      <c r="B51" s="33" t="str">
        <f>'Accounts Receivable Aging'!A32</f>
        <v>61 - 90 Days</v>
      </c>
      <c r="C51" s="34">
        <f>'Accounts Receivable Aging'!B32</f>
        <v>0</v>
      </c>
      <c r="E51" s="33" t="str">
        <f>'Accounts Payable Aging'!A32</f>
        <v>61 - 90 Days</v>
      </c>
      <c r="F51" s="34">
        <f>'Accounts Payable Aging'!B32</f>
        <v>0</v>
      </c>
    </row>
    <row r="52" spans="2:6" x14ac:dyDescent="0.2">
      <c r="B52" s="35" t="str">
        <f>'Accounts Receivable Aging'!A33</f>
        <v>90&gt; Days</v>
      </c>
      <c r="C52" s="36">
        <f>'Accounts Receivable Aging'!B33</f>
        <v>0</v>
      </c>
      <c r="E52" s="35" t="str">
        <f>'Accounts Payable Aging'!A33</f>
        <v>90&gt; Days</v>
      </c>
      <c r="F52" s="36">
        <f>'Accounts Payable Aging'!B33</f>
        <v>0</v>
      </c>
    </row>
    <row r="53" spans="2:6" x14ac:dyDescent="0.2">
      <c r="B53" s="43" t="str">
        <f>'Accounts Receivable Aging'!A34</f>
        <v>Total</v>
      </c>
      <c r="C53" s="44">
        <f>'Accounts Receivable Aging'!B34</f>
        <v>0</v>
      </c>
      <c r="E53" s="43" t="str">
        <f>'Accounts Payable Aging'!A34</f>
        <v>Total</v>
      </c>
      <c r="F53" s="44">
        <f>'Accounts Payable Aging'!B34</f>
        <v>0</v>
      </c>
    </row>
    <row r="55" spans="2:6" ht="21" x14ac:dyDescent="0.25">
      <c r="C55" s="17"/>
      <c r="D55" s="17"/>
      <c r="E55" s="17"/>
    </row>
  </sheetData>
  <mergeCells count="7">
    <mergeCell ref="A1:G1"/>
    <mergeCell ref="A30:G30"/>
    <mergeCell ref="B12:F12"/>
    <mergeCell ref="B47:C47"/>
    <mergeCell ref="E47:F47"/>
    <mergeCell ref="B21:F21"/>
    <mergeCell ref="F2:G2"/>
  </mergeCells>
  <conditionalFormatting sqref="F14:F16">
    <cfRule type="cellIs" dxfId="5" priority="6" operator="lessThan">
      <formula>0.00001</formula>
    </cfRule>
    <cfRule type="cellIs" dxfId="4" priority="7" operator="greaterThan">
      <formula>0.00001</formula>
    </cfRule>
  </conditionalFormatting>
  <conditionalFormatting sqref="F18">
    <cfRule type="cellIs" dxfId="3" priority="4" operator="lessThan">
      <formula>0.00001</formula>
    </cfRule>
    <cfRule type="cellIs" dxfId="2" priority="5" operator="greaterThan">
      <formula>0.00001</formula>
    </cfRule>
  </conditionalFormatting>
  <conditionalFormatting sqref="F17">
    <cfRule type="cellIs" dxfId="1" priority="2" operator="greaterThan">
      <formula>0.00001</formula>
    </cfRule>
    <cfRule type="cellIs" dxfId="0" priority="3" operator="lessThan">
      <formula>0.00001</formula>
    </cfRule>
  </conditionalFormatting>
  <pageMargins left="0.5" right="0.5" top="0.5" bottom="0.5" header="0.5" footer="0.5"/>
  <pageSetup orientation="portrait" horizontalDpi="0" verticalDpi="0"/>
  <rowBreaks count="1" manualBreakCount="1">
    <brk id="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Mid-Year Worksheet</vt:lpstr>
      <vt:lpstr>Directions</vt:lpstr>
      <vt:lpstr>YTD Profit &amp; Loss Summary</vt:lpstr>
      <vt:lpstr>Balance Sheet Snapshot</vt:lpstr>
      <vt:lpstr>Budget vs Actual (Monthly Trend</vt:lpstr>
      <vt:lpstr>Cash Flow Summary</vt:lpstr>
      <vt:lpstr>Accounts Receivable Aging</vt:lpstr>
      <vt:lpstr>Accounts Payable Aging</vt:lpstr>
      <vt:lpstr>EXECUTIVE SUMMARY	</vt:lpstr>
      <vt:lpstr>Lists</vt:lpstr>
      <vt:lpstr>'EXECUTIVE SUMMARY	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Todd Lennig</cp:lastModifiedBy>
  <dcterms:created xsi:type="dcterms:W3CDTF">2025-10-25T18:03:13Z</dcterms:created>
  <dcterms:modified xsi:type="dcterms:W3CDTF">2025-10-27T17:24:08Z</dcterms:modified>
</cp:coreProperties>
</file>